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2.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C:\Users\shimin-313\Desktop\契約書\ポイント算出表\"/>
    </mc:Choice>
  </mc:AlternateContent>
  <xr:revisionPtr revIDLastSave="0" documentId="13_ncr:1_{69F6BDED-7085-4E71-A785-FB6DDC01ED4F}" xr6:coauthVersionLast="47" xr6:coauthVersionMax="47" xr10:uidLastSave="{00000000-0000-0000-0000-000000000000}"/>
  <bookViews>
    <workbookView xWindow="-110" yWindow="-110" windowWidth="19420" windowHeight="10300" xr2:uid="{00000000-000D-0000-FFFF-FFFF00000000}"/>
  </bookViews>
  <sheets>
    <sheet name="注意事項" sheetId="4" r:id="rId1"/>
    <sheet name="研究費ポイント算出表（様式13-1）" sheetId="1" r:id="rId2"/>
    <sheet name="治験製品管理費ポイント算出表 （様式13-2）" sheetId="2" r:id="rId3"/>
    <sheet name="費用明細書（様式13-3）" sheetId="3" r:id="rId4"/>
  </sheets>
  <definedNames>
    <definedName name="_xlnm.Print_Area" localSheetId="1">'研究費ポイント算出表（様式13-1）'!$A$1:$J$51</definedName>
    <definedName name="_xlnm.Print_Area" localSheetId="2">'治験製品管理費ポイント算出表 （様式13-2）'!$A$1:$J$60</definedName>
    <definedName name="_xlnm.Print_Area" localSheetId="3">'費用明細書（様式13-3）'!$A$1:$G$53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3" l="1"/>
  <c r="E28" i="2"/>
  <c r="J25" i="2"/>
  <c r="E30" i="3"/>
  <c r="J30" i="1" l="1"/>
  <c r="J28" i="1" l="1"/>
  <c r="J24" i="2"/>
  <c r="J19" i="2"/>
  <c r="J12" i="2"/>
  <c r="J22" i="2"/>
  <c r="J14" i="2" l="1"/>
  <c r="J43" i="1" l="1"/>
  <c r="J42" i="1"/>
  <c r="J32" i="1"/>
  <c r="J31" i="1"/>
  <c r="J29" i="1"/>
  <c r="J24" i="1"/>
  <c r="J23" i="1"/>
  <c r="J22" i="1"/>
  <c r="J21" i="1"/>
  <c r="J20" i="1"/>
  <c r="J18" i="1"/>
  <c r="J17" i="1"/>
  <c r="J16" i="1"/>
  <c r="J15" i="1"/>
  <c r="J14" i="1"/>
  <c r="J13" i="1"/>
  <c r="J12" i="1"/>
  <c r="J27" i="2"/>
  <c r="J26" i="2"/>
  <c r="J23" i="2"/>
  <c r="J21" i="2"/>
  <c r="J20" i="2"/>
  <c r="J15" i="2"/>
  <c r="J13" i="2"/>
  <c r="J18" i="2"/>
  <c r="J17" i="2" l="1"/>
  <c r="I16" i="2" l="1"/>
  <c r="J16" i="2" s="1"/>
  <c r="G38" i="3" l="1"/>
  <c r="J28" i="2" l="1"/>
  <c r="J29" i="2" s="1"/>
  <c r="J45" i="1"/>
  <c r="J46" i="1"/>
  <c r="J44" i="1"/>
  <c r="J30" i="2" l="1"/>
  <c r="I19" i="1"/>
  <c r="J19" i="1" s="1"/>
  <c r="J31" i="2" l="1"/>
  <c r="G12" i="3" s="1"/>
  <c r="J26" i="1"/>
  <c r="J27" i="1"/>
  <c r="G15" i="3" l="1"/>
  <c r="G16" i="3" s="1"/>
  <c r="J47" i="1"/>
  <c r="J48" i="1" s="1"/>
  <c r="G33" i="3" s="1"/>
  <c r="G17" i="3" l="1"/>
  <c r="J25" i="1"/>
  <c r="J33" i="1" l="1"/>
  <c r="J34" i="1" s="1"/>
  <c r="G21" i="3" s="1"/>
  <c r="G22" i="3" s="1"/>
  <c r="G23" i="3" l="1"/>
  <c r="G24" i="3" s="1"/>
</calcChain>
</file>

<file path=xl/sharedStrings.xml><?xml version="1.0" encoding="utf-8"?>
<sst xmlns="http://schemas.openxmlformats.org/spreadsheetml/2006/main" count="473" uniqueCount="316">
  <si>
    <t>ウエイト</t>
    <phoneticPr fontId="1"/>
  </si>
  <si>
    <t>ポイント</t>
    <phoneticPr fontId="1"/>
  </si>
  <si>
    <t>対象疾患の重症度</t>
    <rPh sb="0" eb="2">
      <t>タイショウ</t>
    </rPh>
    <rPh sb="2" eb="4">
      <t>シッカン</t>
    </rPh>
    <rPh sb="5" eb="7">
      <t>ジュウショウ</t>
    </rPh>
    <rPh sb="7" eb="8">
      <t>ド</t>
    </rPh>
    <phoneticPr fontId="1"/>
  </si>
  <si>
    <t>入院・外来の区別</t>
    <rPh sb="0" eb="2">
      <t>ニュウイン</t>
    </rPh>
    <rPh sb="3" eb="5">
      <t>ガイライ</t>
    </rPh>
    <rPh sb="6" eb="8">
      <t>クベツ</t>
    </rPh>
    <phoneticPr fontId="1"/>
  </si>
  <si>
    <t>製造販売承認取得状況</t>
    <rPh sb="0" eb="2">
      <t>セイゾウ</t>
    </rPh>
    <rPh sb="2" eb="4">
      <t>ハンバイ</t>
    </rPh>
    <rPh sb="4" eb="6">
      <t>ショウニン</t>
    </rPh>
    <rPh sb="6" eb="8">
      <t>シュトク</t>
    </rPh>
    <rPh sb="8" eb="10">
      <t>ジョウキョウ</t>
    </rPh>
    <phoneticPr fontId="1"/>
  </si>
  <si>
    <t>受診回数</t>
    <rPh sb="0" eb="2">
      <t>ジュシン</t>
    </rPh>
    <rPh sb="2" eb="4">
      <t>カイスウ</t>
    </rPh>
    <phoneticPr fontId="1"/>
  </si>
  <si>
    <t>臨床症状観察項目数</t>
    <rPh sb="0" eb="2">
      <t>リンショウ</t>
    </rPh>
    <rPh sb="2" eb="4">
      <t>ショウジョウ</t>
    </rPh>
    <rPh sb="4" eb="6">
      <t>カンサツ</t>
    </rPh>
    <rPh sb="6" eb="8">
      <t>コウモク</t>
    </rPh>
    <rPh sb="8" eb="9">
      <t>スウ</t>
    </rPh>
    <phoneticPr fontId="1"/>
  </si>
  <si>
    <t>特殊検査回数</t>
    <rPh sb="0" eb="2">
      <t>トクシュ</t>
    </rPh>
    <rPh sb="2" eb="4">
      <t>ケンサ</t>
    </rPh>
    <rPh sb="4" eb="6">
      <t>カイスウ</t>
    </rPh>
    <phoneticPr fontId="1"/>
  </si>
  <si>
    <t>生検回数</t>
    <rPh sb="0" eb="2">
      <t>セイケン</t>
    </rPh>
    <rPh sb="2" eb="4">
      <t>カイスウ</t>
    </rPh>
    <phoneticPr fontId="1"/>
  </si>
  <si>
    <t>相の種類</t>
    <rPh sb="0" eb="1">
      <t>ソウ</t>
    </rPh>
    <rPh sb="2" eb="4">
      <t>シュルイ</t>
    </rPh>
    <phoneticPr fontId="1"/>
  </si>
  <si>
    <t>―</t>
    <phoneticPr fontId="1"/>
  </si>
  <si>
    <t>他科の分担医師・協力者</t>
    <rPh sb="0" eb="1">
      <t>ホカ</t>
    </rPh>
    <rPh sb="1" eb="2">
      <t>カ</t>
    </rPh>
    <rPh sb="3" eb="5">
      <t>ブンタン</t>
    </rPh>
    <rPh sb="5" eb="7">
      <t>イシ</t>
    </rPh>
    <rPh sb="8" eb="11">
      <t>キョウリョクシャ</t>
    </rPh>
    <phoneticPr fontId="1"/>
  </si>
  <si>
    <t>要　素</t>
    <rPh sb="0" eb="1">
      <t>ヨウ</t>
    </rPh>
    <rPh sb="2" eb="3">
      <t>モト</t>
    </rPh>
    <phoneticPr fontId="1"/>
  </si>
  <si>
    <t>Ⅰ　ウエイト×</t>
    <phoneticPr fontId="1"/>
  </si>
  <si>
    <t>Ⅱ　ウエイト×</t>
    <phoneticPr fontId="1"/>
  </si>
  <si>
    <t>Ⅲ　ウエイト×</t>
    <phoneticPr fontId="1"/>
  </si>
  <si>
    <t>―</t>
    <phoneticPr fontId="1"/>
  </si>
  <si>
    <t>合計ポイント</t>
    <rPh sb="0" eb="2">
      <t>ゴウケイ</t>
    </rPh>
    <phoneticPr fontId="1"/>
  </si>
  <si>
    <t>デザイン</t>
    <phoneticPr fontId="1"/>
  </si>
  <si>
    <t>プラセボの使用</t>
    <rPh sb="5" eb="7">
      <t>シヨウ</t>
    </rPh>
    <phoneticPr fontId="1"/>
  </si>
  <si>
    <t>―</t>
    <phoneticPr fontId="1"/>
  </si>
  <si>
    <t>専用機器等の有無</t>
    <rPh sb="0" eb="2">
      <t>センヨウ</t>
    </rPh>
    <rPh sb="2" eb="4">
      <t>キキ</t>
    </rPh>
    <rPh sb="4" eb="5">
      <t>トウ</t>
    </rPh>
    <rPh sb="6" eb="8">
      <t>ウム</t>
    </rPh>
    <phoneticPr fontId="1"/>
  </si>
  <si>
    <t>1ポイント＝6,000円</t>
    <rPh sb="11" eb="12">
      <t>エン</t>
    </rPh>
    <phoneticPr fontId="1"/>
  </si>
  <si>
    <t>A</t>
    <phoneticPr fontId="1"/>
  </si>
  <si>
    <t>B</t>
    <phoneticPr fontId="1"/>
  </si>
  <si>
    <t>C</t>
    <phoneticPr fontId="1"/>
  </si>
  <si>
    <t>D</t>
    <phoneticPr fontId="1"/>
  </si>
  <si>
    <t>E</t>
    <phoneticPr fontId="1"/>
  </si>
  <si>
    <t>F</t>
    <phoneticPr fontId="1"/>
  </si>
  <si>
    <t>G</t>
    <phoneticPr fontId="1"/>
  </si>
  <si>
    <t>H</t>
    <phoneticPr fontId="1"/>
  </si>
  <si>
    <t>I</t>
    <phoneticPr fontId="1"/>
  </si>
  <si>
    <t>J</t>
    <phoneticPr fontId="1"/>
  </si>
  <si>
    <t>K</t>
    <phoneticPr fontId="1"/>
  </si>
  <si>
    <t>L</t>
    <phoneticPr fontId="1"/>
  </si>
  <si>
    <t>M</t>
    <phoneticPr fontId="1"/>
  </si>
  <si>
    <t>N</t>
    <phoneticPr fontId="1"/>
  </si>
  <si>
    <t>O</t>
    <phoneticPr fontId="1"/>
  </si>
  <si>
    <t>P</t>
    <phoneticPr fontId="1"/>
  </si>
  <si>
    <t>Q</t>
    <phoneticPr fontId="1"/>
  </si>
  <si>
    <t>R</t>
    <phoneticPr fontId="1"/>
  </si>
  <si>
    <t>S</t>
    <phoneticPr fontId="1"/>
  </si>
  <si>
    <t>T</t>
    <phoneticPr fontId="1"/>
  </si>
  <si>
    <t>（1）1症例あたりの研究費</t>
    <rPh sb="4" eb="6">
      <t>ショウレイ</t>
    </rPh>
    <rPh sb="10" eb="13">
      <t>ケンキュウヒ</t>
    </rPh>
    <phoneticPr fontId="1"/>
  </si>
  <si>
    <t>（2）観察期中止脱落症例に係る費用</t>
    <rPh sb="3" eb="5">
      <t>カンサツ</t>
    </rPh>
    <rPh sb="5" eb="6">
      <t>キ</t>
    </rPh>
    <rPh sb="6" eb="8">
      <t>チュウシ</t>
    </rPh>
    <rPh sb="8" eb="10">
      <t>ダツラク</t>
    </rPh>
    <rPh sb="10" eb="12">
      <t>ショウレイ</t>
    </rPh>
    <rPh sb="13" eb="14">
      <t>カカ</t>
    </rPh>
    <rPh sb="15" eb="17">
      <t>ヒヨウ</t>
    </rPh>
    <phoneticPr fontId="1"/>
  </si>
  <si>
    <t>合計ポイント</t>
    <rPh sb="0" eb="2">
      <t>ゴウケイ</t>
    </rPh>
    <phoneticPr fontId="1"/>
  </si>
  <si>
    <t>整理番号</t>
    <rPh sb="0" eb="2">
      <t>セイリ</t>
    </rPh>
    <rPh sb="2" eb="4">
      <t>バンゴウ</t>
    </rPh>
    <phoneticPr fontId="1"/>
  </si>
  <si>
    <t>（氏名）</t>
    <rPh sb="1" eb="3">
      <t>シメイ</t>
    </rPh>
    <phoneticPr fontId="1"/>
  </si>
  <si>
    <t>検査等を実施したのち、本登録に至らなかった症例）に係る費用の合計ポイントとし、1症例あたりの費用を算出する。</t>
    <rPh sb="0" eb="2">
      <t>ケンサ</t>
    </rPh>
    <rPh sb="2" eb="3">
      <t>トウ</t>
    </rPh>
    <rPh sb="4" eb="6">
      <t>ジッシ</t>
    </rPh>
    <rPh sb="11" eb="12">
      <t>ホン</t>
    </rPh>
    <rPh sb="12" eb="14">
      <t>トウロク</t>
    </rPh>
    <rPh sb="15" eb="16">
      <t>イタ</t>
    </rPh>
    <rPh sb="21" eb="23">
      <t>ショウレイ</t>
    </rPh>
    <rPh sb="25" eb="26">
      <t>カカ</t>
    </rPh>
    <rPh sb="27" eb="29">
      <t>ヒヨウ</t>
    </rPh>
    <rPh sb="30" eb="32">
      <t>ゴウケイ</t>
    </rPh>
    <rPh sb="40" eb="42">
      <t>ショウレイ</t>
    </rPh>
    <rPh sb="46" eb="48">
      <t>ヒヨウ</t>
    </rPh>
    <rPh sb="49" eb="51">
      <t>サンシュツ</t>
    </rPh>
    <phoneticPr fontId="1"/>
  </si>
  <si>
    <t>研究費ポイント算出表</t>
    <rPh sb="0" eb="3">
      <t>ケンキュウヒ</t>
    </rPh>
    <rPh sb="7" eb="9">
      <t>サンシュツ</t>
    </rPh>
    <rPh sb="9" eb="10">
      <t>ヒョウ</t>
    </rPh>
    <phoneticPr fontId="1"/>
  </si>
  <si>
    <t>開始</t>
    <rPh sb="0" eb="2">
      <t>カイシ</t>
    </rPh>
    <phoneticPr fontId="1"/>
  </si>
  <si>
    <t>終了</t>
    <rPh sb="0" eb="2">
      <t>シュウリョウ</t>
    </rPh>
    <phoneticPr fontId="1"/>
  </si>
  <si>
    <t>契約期間（予定）</t>
    <rPh sb="0" eb="2">
      <t>ケイヤク</t>
    </rPh>
    <rPh sb="2" eb="4">
      <t>キカン</t>
    </rPh>
    <rPh sb="5" eb="7">
      <t>ヨテイ</t>
    </rPh>
    <phoneticPr fontId="1"/>
  </si>
  <si>
    <t>保存状況</t>
    <rPh sb="0" eb="2">
      <t>ホゾン</t>
    </rPh>
    <rPh sb="2" eb="4">
      <t>ジョウキョウ</t>
    </rPh>
    <phoneticPr fontId="1"/>
  </si>
  <si>
    <t>併用薬の交付</t>
    <rPh sb="0" eb="3">
      <t>ヘイヨウヤク</t>
    </rPh>
    <rPh sb="4" eb="6">
      <t>コウフ</t>
    </rPh>
    <phoneticPr fontId="1"/>
  </si>
  <si>
    <t>薬剤師のトレーニング記録</t>
    <rPh sb="0" eb="3">
      <t>ヤクザイシ</t>
    </rPh>
    <rPh sb="10" eb="12">
      <t>キロク</t>
    </rPh>
    <phoneticPr fontId="1"/>
  </si>
  <si>
    <t>1ポイント＝1,500円</t>
    <rPh sb="11" eb="12">
      <t>エン</t>
    </rPh>
    <phoneticPr fontId="1"/>
  </si>
  <si>
    <t>1.固定費</t>
    <rPh sb="2" eb="5">
      <t>コテイヒ</t>
    </rPh>
    <phoneticPr fontId="1"/>
  </si>
  <si>
    <t>①IRB審査等費用</t>
    <rPh sb="4" eb="6">
      <t>シンサ</t>
    </rPh>
    <rPh sb="6" eb="7">
      <t>トウ</t>
    </rPh>
    <rPh sb="7" eb="9">
      <t>ヒヨウ</t>
    </rPh>
    <phoneticPr fontId="1"/>
  </si>
  <si>
    <t>算出基準：様式1-2　合計ポイント×1,500円×症例数</t>
    <rPh sb="0" eb="2">
      <t>サンシュツ</t>
    </rPh>
    <rPh sb="2" eb="4">
      <t>キジュン</t>
    </rPh>
    <rPh sb="5" eb="7">
      <t>ヨウシキ</t>
    </rPh>
    <rPh sb="11" eb="13">
      <t>ゴウケイ</t>
    </rPh>
    <rPh sb="23" eb="24">
      <t>エン</t>
    </rPh>
    <rPh sb="25" eb="27">
      <t>ショウレイ</t>
    </rPh>
    <rPh sb="27" eb="28">
      <t>スウ</t>
    </rPh>
    <phoneticPr fontId="1"/>
  </si>
  <si>
    <t>固定費合計</t>
    <rPh sb="0" eb="3">
      <t>コテイヒ</t>
    </rPh>
    <rPh sb="3" eb="5">
      <t>ゴウケイ</t>
    </rPh>
    <phoneticPr fontId="1"/>
  </si>
  <si>
    <t>2.変動費</t>
    <rPh sb="2" eb="4">
      <t>ヘンドウ</t>
    </rPh>
    <rPh sb="4" eb="5">
      <t>ヒ</t>
    </rPh>
    <phoneticPr fontId="1"/>
  </si>
  <si>
    <t>算出基準：様式1-1（1）　合計ポイント×6,000円</t>
    <rPh sb="0" eb="2">
      <t>サンシュツ</t>
    </rPh>
    <rPh sb="2" eb="4">
      <t>キジュン</t>
    </rPh>
    <rPh sb="5" eb="7">
      <t>ヨウシキ</t>
    </rPh>
    <rPh sb="14" eb="16">
      <t>ゴウケイ</t>
    </rPh>
    <rPh sb="26" eb="27">
      <t>エン</t>
    </rPh>
    <phoneticPr fontId="1"/>
  </si>
  <si>
    <t>①1症例あたりの研究費</t>
    <rPh sb="2" eb="4">
      <t>ショウレイ</t>
    </rPh>
    <rPh sb="8" eb="11">
      <t>ケンキュウヒ</t>
    </rPh>
    <phoneticPr fontId="1"/>
  </si>
  <si>
    <t>②病院事務費</t>
    <rPh sb="1" eb="3">
      <t>ビョウイン</t>
    </rPh>
    <rPh sb="3" eb="6">
      <t>ジムヒ</t>
    </rPh>
    <phoneticPr fontId="1"/>
  </si>
  <si>
    <t>③病院管理費</t>
    <rPh sb="1" eb="3">
      <t>ビョウイン</t>
    </rPh>
    <rPh sb="3" eb="5">
      <t>カンリ</t>
    </rPh>
    <rPh sb="5" eb="6">
      <t>ヒ</t>
    </rPh>
    <phoneticPr fontId="1"/>
  </si>
  <si>
    <t>治験実施に係る費用明細書</t>
    <rPh sb="0" eb="2">
      <t>チケン</t>
    </rPh>
    <rPh sb="2" eb="4">
      <t>ジッシ</t>
    </rPh>
    <rPh sb="5" eb="6">
      <t>カカ</t>
    </rPh>
    <rPh sb="7" eb="9">
      <t>ヒヨウ</t>
    </rPh>
    <rPh sb="9" eb="12">
      <t>メイサイショ</t>
    </rPh>
    <phoneticPr fontId="1"/>
  </si>
  <si>
    <t>（1）症例実施に係る費用（1症例あたり）</t>
    <rPh sb="3" eb="5">
      <t>ショウレイ</t>
    </rPh>
    <rPh sb="5" eb="7">
      <t>ジッシ</t>
    </rPh>
    <rPh sb="8" eb="9">
      <t>カカ</t>
    </rPh>
    <rPh sb="10" eb="12">
      <t>ヒヨウ</t>
    </rPh>
    <rPh sb="14" eb="16">
      <t>ショウレイ</t>
    </rPh>
    <phoneticPr fontId="1"/>
  </si>
  <si>
    <t>算出基準：様式1-1（2）　合計ポイント×6,000円</t>
    <rPh sb="0" eb="2">
      <t>サンシュツ</t>
    </rPh>
    <rPh sb="2" eb="4">
      <t>キジュン</t>
    </rPh>
    <rPh sb="5" eb="7">
      <t>ヨウシキ</t>
    </rPh>
    <rPh sb="14" eb="16">
      <t>ゴウケイ</t>
    </rPh>
    <rPh sb="26" eb="27">
      <t>エン</t>
    </rPh>
    <phoneticPr fontId="1"/>
  </si>
  <si>
    <t>備考</t>
    <rPh sb="0" eb="2">
      <t>ビコウ</t>
    </rPh>
    <phoneticPr fontId="1"/>
  </si>
  <si>
    <t>（4）その他の費用　※ある場合</t>
    <rPh sb="5" eb="6">
      <t>タ</t>
    </rPh>
    <rPh sb="7" eb="9">
      <t>ヒヨウ</t>
    </rPh>
    <rPh sb="13" eb="15">
      <t>バアイ</t>
    </rPh>
    <phoneticPr fontId="1"/>
  </si>
  <si>
    <t>％</t>
    <phoneticPr fontId="1"/>
  </si>
  <si>
    <t>請求額（別途消費税）</t>
    <rPh sb="0" eb="2">
      <t>セイキュウ</t>
    </rPh>
    <rPh sb="2" eb="3">
      <t>ガク</t>
    </rPh>
    <rPh sb="4" eb="6">
      <t>ベット</t>
    </rPh>
    <rPh sb="6" eb="9">
      <t>ショウヒゼイ</t>
    </rPh>
    <phoneticPr fontId="1"/>
  </si>
  <si>
    <t>1症例あたりの予定来院回数（入院がある場合、入院を含む）</t>
    <rPh sb="1" eb="3">
      <t>ショウレイ</t>
    </rPh>
    <rPh sb="7" eb="9">
      <t>ヨテイ</t>
    </rPh>
    <rPh sb="9" eb="11">
      <t>ライイン</t>
    </rPh>
    <rPh sb="14" eb="16">
      <t>ニュウイン</t>
    </rPh>
    <rPh sb="19" eb="21">
      <t>バアイ</t>
    </rPh>
    <rPh sb="22" eb="24">
      <t>ニュウイン</t>
    </rPh>
    <rPh sb="25" eb="26">
      <t>フク</t>
    </rPh>
    <phoneticPr fontId="1"/>
  </si>
  <si>
    <t>（2）観察期中止脱落症例に係る費用（1症例あたり）</t>
    <rPh sb="3" eb="5">
      <t>カンサツ</t>
    </rPh>
    <rPh sb="5" eb="6">
      <t>キ</t>
    </rPh>
    <rPh sb="6" eb="8">
      <t>チュウシ</t>
    </rPh>
    <rPh sb="8" eb="10">
      <t>ダツラク</t>
    </rPh>
    <rPh sb="10" eb="12">
      <t>ショウレイ</t>
    </rPh>
    <rPh sb="13" eb="14">
      <t>カカ</t>
    </rPh>
    <rPh sb="15" eb="17">
      <t>ヒヨウ</t>
    </rPh>
    <rPh sb="19" eb="21">
      <t>ショウレイ</t>
    </rPh>
    <phoneticPr fontId="1"/>
  </si>
  <si>
    <t>（3）負担軽減に係る費用（1症例あたり）</t>
    <rPh sb="3" eb="5">
      <t>フタン</t>
    </rPh>
    <rPh sb="5" eb="7">
      <t>ケイゲン</t>
    </rPh>
    <rPh sb="8" eb="9">
      <t>カカ</t>
    </rPh>
    <rPh sb="10" eb="12">
      <t>ヒヨウ</t>
    </rPh>
    <rPh sb="14" eb="16">
      <t>ショウレイ</t>
    </rPh>
    <phoneticPr fontId="1"/>
  </si>
  <si>
    <t>負担軽減費（予定）　合計</t>
    <rPh sb="0" eb="2">
      <t>フタン</t>
    </rPh>
    <rPh sb="2" eb="4">
      <t>ケイゲン</t>
    </rPh>
    <rPh sb="4" eb="5">
      <t>ヒ</t>
    </rPh>
    <rPh sb="6" eb="8">
      <t>ヨテイ</t>
    </rPh>
    <rPh sb="10" eb="12">
      <t>ゴウケイ</t>
    </rPh>
    <phoneticPr fontId="1"/>
  </si>
  <si>
    <t>人件費</t>
    <rPh sb="0" eb="3">
      <t>ジンケンヒ</t>
    </rPh>
    <phoneticPr fontId="1"/>
  </si>
  <si>
    <t>備品費（機械器具）</t>
    <rPh sb="0" eb="2">
      <t>ビヒン</t>
    </rPh>
    <rPh sb="2" eb="3">
      <t>ヒ</t>
    </rPh>
    <rPh sb="4" eb="6">
      <t>キカイ</t>
    </rPh>
    <rPh sb="6" eb="8">
      <t>キグ</t>
    </rPh>
    <phoneticPr fontId="1"/>
  </si>
  <si>
    <t>GCP実地調査対応費</t>
    <rPh sb="3" eb="5">
      <t>ジッチ</t>
    </rPh>
    <rPh sb="5" eb="7">
      <t>チョウサ</t>
    </rPh>
    <rPh sb="7" eb="9">
      <t>タイオウ</t>
    </rPh>
    <rPh sb="9" eb="10">
      <t>ヒ</t>
    </rPh>
    <phoneticPr fontId="1"/>
  </si>
  <si>
    <t>当該治験遂行のために人員の雇用が必要な場合に要する費用　　　　算出基準：当院の給与規程による</t>
    <rPh sb="0" eb="2">
      <t>トウガイ</t>
    </rPh>
    <rPh sb="2" eb="4">
      <t>チケン</t>
    </rPh>
    <rPh sb="4" eb="6">
      <t>スイコウ</t>
    </rPh>
    <rPh sb="10" eb="12">
      <t>ジンイン</t>
    </rPh>
    <rPh sb="13" eb="15">
      <t>コヨウ</t>
    </rPh>
    <rPh sb="16" eb="18">
      <t>ヒツヨウ</t>
    </rPh>
    <rPh sb="19" eb="21">
      <t>バアイ</t>
    </rPh>
    <rPh sb="22" eb="23">
      <t>ヨウ</t>
    </rPh>
    <rPh sb="25" eb="27">
      <t>ヒヨウ</t>
    </rPh>
    <rPh sb="31" eb="33">
      <t>サンシュツ</t>
    </rPh>
    <rPh sb="33" eb="35">
      <t>キジュン</t>
    </rPh>
    <rPh sb="36" eb="38">
      <t>トウイン</t>
    </rPh>
    <rPh sb="39" eb="41">
      <t>キュウヨ</t>
    </rPh>
    <rPh sb="41" eb="43">
      <t>キテイ</t>
    </rPh>
    <phoneticPr fontId="1"/>
  </si>
  <si>
    <t>当該治験に必要な機械器具の購入に要する費用　　　　　　　　　　　　算出基準：当該機械器具等の購入金額</t>
    <rPh sb="0" eb="2">
      <t>トウガイ</t>
    </rPh>
    <rPh sb="2" eb="4">
      <t>チケン</t>
    </rPh>
    <rPh sb="5" eb="7">
      <t>ヒツヨウ</t>
    </rPh>
    <rPh sb="8" eb="10">
      <t>キカイ</t>
    </rPh>
    <rPh sb="10" eb="12">
      <t>キグ</t>
    </rPh>
    <rPh sb="13" eb="15">
      <t>コウニュウ</t>
    </rPh>
    <rPh sb="16" eb="17">
      <t>ヨウ</t>
    </rPh>
    <rPh sb="19" eb="21">
      <t>ヒヨウ</t>
    </rPh>
    <rPh sb="33" eb="35">
      <t>サンシュツ</t>
    </rPh>
    <rPh sb="35" eb="37">
      <t>キジュン</t>
    </rPh>
    <rPh sb="38" eb="40">
      <t>トウガイ</t>
    </rPh>
    <rPh sb="40" eb="42">
      <t>キカイ</t>
    </rPh>
    <rPh sb="42" eb="44">
      <t>キグ</t>
    </rPh>
    <rPh sb="44" eb="45">
      <t>トウ</t>
    </rPh>
    <rPh sb="46" eb="48">
      <t>コウニュウ</t>
    </rPh>
    <rPh sb="48" eb="50">
      <t>キンガク</t>
    </rPh>
    <phoneticPr fontId="1"/>
  </si>
  <si>
    <t>規制当局によるGCP実地調査対応費（準備費用含む）　　　　　　　　　　算出基準：100,000円</t>
    <rPh sb="0" eb="2">
      <t>キセイ</t>
    </rPh>
    <rPh sb="2" eb="4">
      <t>トウキョク</t>
    </rPh>
    <rPh sb="10" eb="12">
      <t>ジッチ</t>
    </rPh>
    <rPh sb="12" eb="14">
      <t>チョウサ</t>
    </rPh>
    <rPh sb="14" eb="16">
      <t>タイオウ</t>
    </rPh>
    <rPh sb="16" eb="17">
      <t>ヒ</t>
    </rPh>
    <rPh sb="18" eb="20">
      <t>ジュンビ</t>
    </rPh>
    <rPh sb="20" eb="22">
      <t>ヒヨウ</t>
    </rPh>
    <rPh sb="22" eb="23">
      <t>フク</t>
    </rPh>
    <rPh sb="35" eb="37">
      <t>サンシュツ</t>
    </rPh>
    <rPh sb="37" eb="39">
      <t>キジュン</t>
    </rPh>
    <rPh sb="47" eb="48">
      <t>エン</t>
    </rPh>
    <phoneticPr fontId="1"/>
  </si>
  <si>
    <t>症例実施に係る費用（予定）　合計</t>
    <rPh sb="0" eb="2">
      <t>ショウレイ</t>
    </rPh>
    <rPh sb="2" eb="4">
      <t>ジッシ</t>
    </rPh>
    <rPh sb="5" eb="6">
      <t>カカ</t>
    </rPh>
    <rPh sb="7" eb="9">
      <t>ヒヨウ</t>
    </rPh>
    <rPh sb="10" eb="12">
      <t>ヨテイ</t>
    </rPh>
    <rPh sb="14" eb="16">
      <t>ゴウケイ</t>
    </rPh>
    <phoneticPr fontId="1"/>
  </si>
  <si>
    <t>進捗</t>
    <rPh sb="0" eb="2">
      <t>シンチョク</t>
    </rPh>
    <phoneticPr fontId="1"/>
  </si>
  <si>
    <t>急性期・時間外対応の有無</t>
    <rPh sb="0" eb="3">
      <t>キュウセイキ</t>
    </rPh>
    <rPh sb="4" eb="7">
      <t>ジカンガイ</t>
    </rPh>
    <rPh sb="7" eb="9">
      <t>タイオウ</t>
    </rPh>
    <rPh sb="10" eb="12">
      <t>ウム</t>
    </rPh>
    <phoneticPr fontId="1"/>
  </si>
  <si>
    <t>―</t>
    <phoneticPr fontId="1"/>
  </si>
  <si>
    <t>選択基準・除外基準</t>
    <rPh sb="0" eb="2">
      <t>センタク</t>
    </rPh>
    <rPh sb="2" eb="4">
      <t>キジュン</t>
    </rPh>
    <rPh sb="5" eb="7">
      <t>ジョガイ</t>
    </rPh>
    <rPh sb="7" eb="9">
      <t>キジュン</t>
    </rPh>
    <phoneticPr fontId="1"/>
  </si>
  <si>
    <t>侵襲的機能検査・画像診断回数</t>
    <rPh sb="0" eb="2">
      <t>シンシュウ</t>
    </rPh>
    <rPh sb="2" eb="3">
      <t>テキ</t>
    </rPh>
    <rPh sb="3" eb="5">
      <t>キノウ</t>
    </rPh>
    <rPh sb="5" eb="7">
      <t>ケンサ</t>
    </rPh>
    <rPh sb="8" eb="10">
      <t>ガゾウ</t>
    </rPh>
    <rPh sb="10" eb="12">
      <t>シンダン</t>
    </rPh>
    <rPh sb="12" eb="14">
      <t>カイスウ</t>
    </rPh>
    <phoneticPr fontId="1"/>
  </si>
  <si>
    <t>要素毎に該当するポイントを求め、A～Tのポイントの合計をその試験の合計ポイントとし、1症例あたりの研究費を算出する。</t>
    <rPh sb="0" eb="2">
      <t>ヨウソ</t>
    </rPh>
    <rPh sb="2" eb="3">
      <t>ゴト</t>
    </rPh>
    <rPh sb="4" eb="6">
      <t>ガイトウ</t>
    </rPh>
    <rPh sb="13" eb="14">
      <t>モト</t>
    </rPh>
    <rPh sb="25" eb="27">
      <t>ゴウケイ</t>
    </rPh>
    <rPh sb="30" eb="32">
      <t>シケン</t>
    </rPh>
    <rPh sb="33" eb="35">
      <t>ゴウケイ</t>
    </rPh>
    <rPh sb="43" eb="45">
      <t>ショウレイ</t>
    </rPh>
    <rPh sb="49" eb="52">
      <t>ケンキュウヒ</t>
    </rPh>
    <rPh sb="53" eb="55">
      <t>サンシュツ</t>
    </rPh>
    <phoneticPr fontId="1"/>
  </si>
  <si>
    <t>U</t>
    <phoneticPr fontId="1"/>
  </si>
  <si>
    <t>V</t>
    <phoneticPr fontId="1"/>
  </si>
  <si>
    <t>W</t>
    <phoneticPr fontId="1"/>
  </si>
  <si>
    <t>X</t>
    <phoneticPr fontId="1"/>
  </si>
  <si>
    <t>Y</t>
    <phoneticPr fontId="1"/>
  </si>
  <si>
    <t>◎</t>
    <phoneticPr fontId="1"/>
  </si>
  <si>
    <r>
      <rPr>
        <sz val="10"/>
        <color rgb="FFFF0000"/>
        <rFont val="ＭＳ Ｐゴシック"/>
        <family val="3"/>
        <charset val="128"/>
        <scheme val="minor"/>
      </rPr>
      <t>赤枠内</t>
    </r>
    <r>
      <rPr>
        <sz val="10"/>
        <color theme="1"/>
        <rFont val="ＭＳ Ｐゴシック"/>
        <family val="2"/>
        <charset val="128"/>
        <scheme val="minor"/>
      </rPr>
      <t>は自動計算されます。</t>
    </r>
    <rPh sb="0" eb="1">
      <t>アカ</t>
    </rPh>
    <rPh sb="1" eb="3">
      <t>ワクナイ</t>
    </rPh>
    <rPh sb="4" eb="6">
      <t>ジドウ</t>
    </rPh>
    <rPh sb="6" eb="8">
      <t>ケイサン</t>
    </rPh>
    <phoneticPr fontId="1"/>
  </si>
  <si>
    <t>バイタルサイン等の他、アンケートや質問票も1ずつ数える。</t>
    <rPh sb="7" eb="8">
      <t>トウ</t>
    </rPh>
    <rPh sb="9" eb="10">
      <t>ホカ</t>
    </rPh>
    <rPh sb="17" eb="19">
      <t>シツモン</t>
    </rPh>
    <rPh sb="19" eb="20">
      <t>ヒョウ</t>
    </rPh>
    <rPh sb="24" eb="25">
      <t>カゾ</t>
    </rPh>
    <phoneticPr fontId="1"/>
  </si>
  <si>
    <t>異なる相にまたがる場合はウエイトが高い方を選択する。</t>
    <rPh sb="0" eb="1">
      <t>コト</t>
    </rPh>
    <rPh sb="3" eb="4">
      <t>ソウ</t>
    </rPh>
    <rPh sb="9" eb="11">
      <t>バアイ</t>
    </rPh>
    <rPh sb="17" eb="18">
      <t>タカ</t>
    </rPh>
    <rPh sb="19" eb="20">
      <t>ホウ</t>
    </rPh>
    <rPh sb="21" eb="23">
      <t>センタク</t>
    </rPh>
    <phoneticPr fontId="1"/>
  </si>
  <si>
    <t>急性期・時間外対応の有無</t>
    <rPh sb="0" eb="2">
      <t>キュウセイ</t>
    </rPh>
    <rPh sb="2" eb="3">
      <t>キ</t>
    </rPh>
    <rPh sb="4" eb="7">
      <t>ジカンガイ</t>
    </rPh>
    <rPh sb="7" eb="9">
      <t>タイオウ</t>
    </rPh>
    <rPh sb="10" eb="12">
      <t>ウム</t>
    </rPh>
    <phoneticPr fontId="1"/>
  </si>
  <si>
    <t>8：30～17：15以外の時間帯の対応が必要である場合「時間外」。</t>
    <rPh sb="10" eb="12">
      <t>イガイ</t>
    </rPh>
    <rPh sb="13" eb="16">
      <t>ジカンタイ</t>
    </rPh>
    <rPh sb="17" eb="19">
      <t>タイオウ</t>
    </rPh>
    <rPh sb="20" eb="22">
      <t>ヒツヨウ</t>
    </rPh>
    <rPh sb="25" eb="27">
      <t>バアイ</t>
    </rPh>
    <rPh sb="28" eb="31">
      <t>ジカンガイ</t>
    </rPh>
    <phoneticPr fontId="1"/>
  </si>
  <si>
    <t>急性期治験の場合「急性期」。</t>
    <rPh sb="0" eb="3">
      <t>キュウセイキ</t>
    </rPh>
    <rPh sb="3" eb="5">
      <t>チケン</t>
    </rPh>
    <rPh sb="6" eb="8">
      <t>バアイ</t>
    </rPh>
    <rPh sb="9" eb="12">
      <t>キュウセイキ</t>
    </rPh>
    <phoneticPr fontId="1"/>
  </si>
  <si>
    <t>時間外・急性期のいずれも当てはまる場合は両方にチェックする。</t>
    <rPh sb="0" eb="3">
      <t>ジカンガイ</t>
    </rPh>
    <rPh sb="4" eb="6">
      <t>キュウセイ</t>
    </rPh>
    <rPh sb="6" eb="7">
      <t>キ</t>
    </rPh>
    <rPh sb="12" eb="13">
      <t>ア</t>
    </rPh>
    <rPh sb="17" eb="19">
      <t>バアイ</t>
    </rPh>
    <rPh sb="20" eb="22">
      <t>リョウホウ</t>
    </rPh>
    <phoneticPr fontId="1"/>
  </si>
  <si>
    <t>1.固定費について</t>
    <rPh sb="2" eb="5">
      <t>コテイヒ</t>
    </rPh>
    <phoneticPr fontId="1"/>
  </si>
  <si>
    <t>2.変動費について</t>
    <rPh sb="2" eb="4">
      <t>ヘンドウ</t>
    </rPh>
    <rPh sb="4" eb="5">
      <t>ヒ</t>
    </rPh>
    <phoneticPr fontId="1"/>
  </si>
  <si>
    <t>（1）症例実施に係る費用について</t>
    <rPh sb="3" eb="5">
      <t>ショウレイ</t>
    </rPh>
    <rPh sb="5" eb="7">
      <t>ジッシ</t>
    </rPh>
    <rPh sb="8" eb="9">
      <t>カカ</t>
    </rPh>
    <rPh sb="10" eb="12">
      <t>ヒヨウ</t>
    </rPh>
    <phoneticPr fontId="1"/>
  </si>
  <si>
    <t>原則初回投与時一括納入となりますが、進捗に応じた納入も可能です。</t>
    <rPh sb="0" eb="2">
      <t>ゲンソク</t>
    </rPh>
    <rPh sb="2" eb="4">
      <t>ショカイ</t>
    </rPh>
    <rPh sb="4" eb="6">
      <t>トウヨ</t>
    </rPh>
    <rPh sb="6" eb="7">
      <t>ジ</t>
    </rPh>
    <rPh sb="7" eb="9">
      <t>イッカツ</t>
    </rPh>
    <rPh sb="9" eb="11">
      <t>ノウニュウ</t>
    </rPh>
    <rPh sb="18" eb="20">
      <t>シンチョク</t>
    </rPh>
    <rPh sb="21" eb="22">
      <t>オウ</t>
    </rPh>
    <rPh sb="24" eb="26">
      <t>ノウニュウ</t>
    </rPh>
    <rPh sb="27" eb="29">
      <t>カノウ</t>
    </rPh>
    <phoneticPr fontId="1"/>
  </si>
  <si>
    <t>請求は年度末及び治験終了時です。</t>
    <rPh sb="0" eb="2">
      <t>セイキュウ</t>
    </rPh>
    <rPh sb="3" eb="6">
      <t>ネンドマツ</t>
    </rPh>
    <rPh sb="6" eb="7">
      <t>オヨ</t>
    </rPh>
    <rPh sb="8" eb="10">
      <t>チケン</t>
    </rPh>
    <rPh sb="10" eb="12">
      <t>シュウリョウ</t>
    </rPh>
    <rPh sb="12" eb="13">
      <t>ジ</t>
    </rPh>
    <phoneticPr fontId="1"/>
  </si>
  <si>
    <t>（2）観察期中止脱落症例に係る費用について</t>
    <rPh sb="3" eb="5">
      <t>カンサツ</t>
    </rPh>
    <rPh sb="5" eb="6">
      <t>キ</t>
    </rPh>
    <rPh sb="6" eb="8">
      <t>チュウシ</t>
    </rPh>
    <rPh sb="8" eb="10">
      <t>ダツラク</t>
    </rPh>
    <rPh sb="10" eb="12">
      <t>ショウレイ</t>
    </rPh>
    <rPh sb="13" eb="14">
      <t>カカ</t>
    </rPh>
    <rPh sb="15" eb="17">
      <t>ヒヨウ</t>
    </rPh>
    <phoneticPr fontId="1"/>
  </si>
  <si>
    <t>1来院につき7,000円、1入院につき7,000円です。</t>
    <rPh sb="1" eb="3">
      <t>ライイン</t>
    </rPh>
    <rPh sb="11" eb="12">
      <t>エン</t>
    </rPh>
    <rPh sb="14" eb="16">
      <t>ニュウイン</t>
    </rPh>
    <rPh sb="24" eb="25">
      <t>エン</t>
    </rPh>
    <phoneticPr fontId="1"/>
  </si>
  <si>
    <t>その他の負担軽減費が発生する場合（介助者必須の場合等）ご相談ください。</t>
    <rPh sb="2" eb="3">
      <t>タ</t>
    </rPh>
    <rPh sb="4" eb="6">
      <t>フタン</t>
    </rPh>
    <rPh sb="6" eb="8">
      <t>ケイゲン</t>
    </rPh>
    <rPh sb="8" eb="9">
      <t>ヒ</t>
    </rPh>
    <rPh sb="10" eb="12">
      <t>ハッセイ</t>
    </rPh>
    <rPh sb="14" eb="16">
      <t>バアイ</t>
    </rPh>
    <rPh sb="17" eb="20">
      <t>カイジョシャ</t>
    </rPh>
    <rPh sb="20" eb="22">
      <t>ヒッス</t>
    </rPh>
    <rPh sb="23" eb="25">
      <t>バアイ</t>
    </rPh>
    <rPh sb="25" eb="26">
      <t>トウ</t>
    </rPh>
    <rPh sb="28" eb="30">
      <t>ソウダン</t>
    </rPh>
    <phoneticPr fontId="1"/>
  </si>
  <si>
    <t>実績に応じて請求するため、予定回数より増減する場合があります。</t>
    <rPh sb="0" eb="2">
      <t>ジッセキ</t>
    </rPh>
    <rPh sb="3" eb="4">
      <t>オウ</t>
    </rPh>
    <rPh sb="6" eb="8">
      <t>セイキュウ</t>
    </rPh>
    <rPh sb="13" eb="15">
      <t>ヨテイ</t>
    </rPh>
    <rPh sb="15" eb="17">
      <t>カイスウ</t>
    </rPh>
    <rPh sb="19" eb="21">
      <t>ゾウゲン</t>
    </rPh>
    <rPh sb="23" eb="25">
      <t>バアイ</t>
    </rPh>
    <phoneticPr fontId="1"/>
  </si>
  <si>
    <t>請求は年度末及び治験終了時です。来院記録表（写）を添付します。</t>
    <rPh sb="0" eb="2">
      <t>セイキュウ</t>
    </rPh>
    <rPh sb="3" eb="6">
      <t>ネンドマツ</t>
    </rPh>
    <rPh sb="6" eb="7">
      <t>オヨ</t>
    </rPh>
    <rPh sb="8" eb="10">
      <t>チケン</t>
    </rPh>
    <rPh sb="10" eb="12">
      <t>シュウリョウ</t>
    </rPh>
    <rPh sb="12" eb="13">
      <t>ジ</t>
    </rPh>
    <rPh sb="16" eb="18">
      <t>ライイン</t>
    </rPh>
    <rPh sb="18" eb="20">
      <t>キロク</t>
    </rPh>
    <rPh sb="20" eb="21">
      <t>ヒョウ</t>
    </rPh>
    <rPh sb="22" eb="23">
      <t>ウツ</t>
    </rPh>
    <rPh sb="25" eb="27">
      <t>テンプ</t>
    </rPh>
    <phoneticPr fontId="1"/>
  </si>
  <si>
    <t>内視鏡検査等、X線、CT、MRI等。</t>
    <rPh sb="0" eb="3">
      <t>ナイシキョウ</t>
    </rPh>
    <rPh sb="3" eb="5">
      <t>ケンサ</t>
    </rPh>
    <rPh sb="5" eb="6">
      <t>トウ</t>
    </rPh>
    <rPh sb="8" eb="9">
      <t>セン</t>
    </rPh>
    <rPh sb="16" eb="17">
      <t>トウ</t>
    </rPh>
    <phoneticPr fontId="1"/>
  </si>
  <si>
    <t>静脈血以外の侵襲を伴う体液採取（動脈血採取、中間尿採取、口腔粘膜採取等）、</t>
    <rPh sb="0" eb="2">
      <t>ジョウミャク</t>
    </rPh>
    <rPh sb="2" eb="3">
      <t>チ</t>
    </rPh>
    <rPh sb="3" eb="5">
      <t>イガイ</t>
    </rPh>
    <rPh sb="6" eb="8">
      <t>シンシュウ</t>
    </rPh>
    <rPh sb="9" eb="10">
      <t>トモナ</t>
    </rPh>
    <rPh sb="11" eb="13">
      <t>タイエキ</t>
    </rPh>
    <rPh sb="13" eb="15">
      <t>サイシュ</t>
    </rPh>
    <rPh sb="16" eb="18">
      <t>ドウミャク</t>
    </rPh>
    <rPh sb="18" eb="19">
      <t>チ</t>
    </rPh>
    <rPh sb="19" eb="21">
      <t>サイシュ</t>
    </rPh>
    <rPh sb="22" eb="24">
      <t>チュウカン</t>
    </rPh>
    <rPh sb="24" eb="25">
      <t>ニョウ</t>
    </rPh>
    <rPh sb="25" eb="27">
      <t>サイシュ</t>
    </rPh>
    <phoneticPr fontId="1"/>
  </si>
  <si>
    <t>提供物品がある場合「有」。</t>
    <rPh sb="0" eb="2">
      <t>テイキョウ</t>
    </rPh>
    <rPh sb="2" eb="4">
      <t>ブッピン</t>
    </rPh>
    <rPh sb="7" eb="9">
      <t>バアイ</t>
    </rPh>
    <rPh sb="10" eb="11">
      <t>アリ</t>
    </rPh>
    <phoneticPr fontId="1"/>
  </si>
  <si>
    <t>製品の取り扱い上必要な機器、また飲料水やサプリメント等、管理が必要な</t>
    <rPh sb="0" eb="2">
      <t>セイヒン</t>
    </rPh>
    <rPh sb="3" eb="4">
      <t>ト</t>
    </rPh>
    <rPh sb="5" eb="6">
      <t>アツカ</t>
    </rPh>
    <rPh sb="7" eb="8">
      <t>ジョウ</t>
    </rPh>
    <rPh sb="8" eb="10">
      <t>ヒツヨウ</t>
    </rPh>
    <rPh sb="11" eb="13">
      <t>キキ</t>
    </rPh>
    <rPh sb="16" eb="18">
      <t>インリョウ</t>
    </rPh>
    <rPh sb="18" eb="19">
      <t>ミズ</t>
    </rPh>
    <rPh sb="26" eb="27">
      <t>トウ</t>
    </rPh>
    <rPh sb="28" eb="30">
      <t>カンリ</t>
    </rPh>
    <phoneticPr fontId="1"/>
  </si>
  <si>
    <t>【納入予定表】</t>
    <rPh sb="1" eb="3">
      <t>ノウニュウ</t>
    </rPh>
    <rPh sb="3" eb="5">
      <t>ヨテイ</t>
    </rPh>
    <rPh sb="5" eb="6">
      <t>ヒョウ</t>
    </rPh>
    <phoneticPr fontId="1"/>
  </si>
  <si>
    <t>（例）visit●経過</t>
    <rPh sb="1" eb="2">
      <t>レイ</t>
    </rPh>
    <rPh sb="9" eb="11">
      <t>ケイカ</t>
    </rPh>
    <phoneticPr fontId="1"/>
  </si>
  <si>
    <t>3.その他</t>
    <rPh sb="4" eb="5">
      <t>タ</t>
    </rPh>
    <phoneticPr fontId="1"/>
  </si>
  <si>
    <t>ご不明点等ありましたら治験管理室までご連絡ください。</t>
    <rPh sb="1" eb="3">
      <t>フメイ</t>
    </rPh>
    <rPh sb="3" eb="4">
      <t>テン</t>
    </rPh>
    <rPh sb="4" eb="5">
      <t>トウ</t>
    </rPh>
    <rPh sb="11" eb="13">
      <t>チケン</t>
    </rPh>
    <rPh sb="13" eb="16">
      <t>カンリシツ</t>
    </rPh>
    <rPh sb="19" eb="21">
      <t>レンラク</t>
    </rPh>
    <phoneticPr fontId="1"/>
  </si>
  <si>
    <t>上記内容を確認しました。</t>
    <rPh sb="0" eb="2">
      <t>ジョウキ</t>
    </rPh>
    <rPh sb="2" eb="4">
      <t>ナイヨウ</t>
    </rPh>
    <rPh sb="5" eb="7">
      <t>カクニン</t>
    </rPh>
    <phoneticPr fontId="1"/>
  </si>
  <si>
    <t>西暦　年　月　日</t>
    <rPh sb="0" eb="2">
      <t>セイレキ</t>
    </rPh>
    <rPh sb="3" eb="4">
      <t>ネン</t>
    </rPh>
    <rPh sb="5" eb="6">
      <t>ガツ</t>
    </rPh>
    <rPh sb="7" eb="8">
      <t>ニチ</t>
    </rPh>
    <phoneticPr fontId="1"/>
  </si>
  <si>
    <t>治験責任医師：</t>
    <rPh sb="0" eb="2">
      <t>チケン</t>
    </rPh>
    <rPh sb="2" eb="4">
      <t>セキニン</t>
    </rPh>
    <rPh sb="4" eb="6">
      <t>イシ</t>
    </rPh>
    <phoneticPr fontId="1"/>
  </si>
  <si>
    <t>オープン</t>
    <phoneticPr fontId="1"/>
  </si>
  <si>
    <t>単盲検</t>
    <rPh sb="0" eb="1">
      <t>タン</t>
    </rPh>
    <rPh sb="1" eb="3">
      <t>モウケン</t>
    </rPh>
    <phoneticPr fontId="1"/>
  </si>
  <si>
    <t>二重盲検</t>
    <rPh sb="0" eb="2">
      <t>ニジュウ</t>
    </rPh>
    <rPh sb="2" eb="4">
      <t>モウケン</t>
    </rPh>
    <phoneticPr fontId="1"/>
  </si>
  <si>
    <t>有</t>
    <rPh sb="0" eb="1">
      <t>ア</t>
    </rPh>
    <phoneticPr fontId="1"/>
  </si>
  <si>
    <t>4週間以内</t>
    <rPh sb="1" eb="3">
      <t>シュウカン</t>
    </rPh>
    <rPh sb="3" eb="5">
      <t>イナイ</t>
    </rPh>
    <phoneticPr fontId="1"/>
  </si>
  <si>
    <t>5～24週</t>
    <rPh sb="4" eb="5">
      <t>シュウ</t>
    </rPh>
    <phoneticPr fontId="1"/>
  </si>
  <si>
    <t>25～49週</t>
    <rPh sb="5" eb="6">
      <t>シュウ</t>
    </rPh>
    <phoneticPr fontId="1"/>
  </si>
  <si>
    <t>単回</t>
    <rPh sb="0" eb="1">
      <t>タン</t>
    </rPh>
    <rPh sb="1" eb="2">
      <t>カイ</t>
    </rPh>
    <phoneticPr fontId="1"/>
  </si>
  <si>
    <t>週</t>
    <rPh sb="0" eb="1">
      <t>シュウ</t>
    </rPh>
    <phoneticPr fontId="1"/>
  </si>
  <si>
    <t>一種</t>
    <rPh sb="0" eb="2">
      <t>イッシュ</t>
    </rPh>
    <phoneticPr fontId="1"/>
  </si>
  <si>
    <t>時間外</t>
    <rPh sb="0" eb="3">
      <t>ジカンガイ</t>
    </rPh>
    <phoneticPr fontId="1"/>
  </si>
  <si>
    <t>6回以上</t>
    <rPh sb="1" eb="2">
      <t>カイ</t>
    </rPh>
    <rPh sb="2" eb="4">
      <t>イジョウ</t>
    </rPh>
    <phoneticPr fontId="1"/>
  </si>
  <si>
    <t>二種</t>
    <rPh sb="0" eb="2">
      <t>ニシュ</t>
    </rPh>
    <phoneticPr fontId="1"/>
  </si>
  <si>
    <t>三種以上</t>
    <rPh sb="0" eb="4">
      <t>サンシュイジョウ</t>
    </rPh>
    <phoneticPr fontId="1"/>
  </si>
  <si>
    <t>急性期</t>
    <rPh sb="0" eb="2">
      <t>キュウセイ</t>
    </rPh>
    <rPh sb="2" eb="3">
      <t>キ</t>
    </rPh>
    <phoneticPr fontId="1"/>
  </si>
  <si>
    <t>3以上</t>
    <rPh sb="1" eb="3">
      <t>イジョウ</t>
    </rPh>
    <phoneticPr fontId="1"/>
  </si>
  <si>
    <t>か月</t>
    <rPh sb="1" eb="2">
      <t>ゲツ</t>
    </rPh>
    <phoneticPr fontId="1"/>
  </si>
  <si>
    <t>目標</t>
    <rPh sb="0" eb="2">
      <t>モクヒョウ</t>
    </rPh>
    <phoneticPr fontId="1"/>
  </si>
  <si>
    <t>症例数</t>
    <rPh sb="0" eb="2">
      <t>ショウレイ</t>
    </rPh>
    <rPh sb="2" eb="3">
      <t>スウ</t>
    </rPh>
    <phoneticPr fontId="1"/>
  </si>
  <si>
    <t>契約期間（予定）</t>
    <rPh sb="0" eb="2">
      <t>ケイヤク</t>
    </rPh>
    <rPh sb="2" eb="4">
      <t>キカン</t>
    </rPh>
    <rPh sb="5" eb="7">
      <t>ヨテイ</t>
    </rPh>
    <phoneticPr fontId="1"/>
  </si>
  <si>
    <t>開始</t>
    <rPh sb="0" eb="2">
      <t>カイシ</t>
    </rPh>
    <phoneticPr fontId="1"/>
  </si>
  <si>
    <t>投与経路</t>
    <rPh sb="0" eb="2">
      <t>トウヨ</t>
    </rPh>
    <rPh sb="2" eb="4">
      <t>ケイロ</t>
    </rPh>
    <phoneticPr fontId="1"/>
  </si>
  <si>
    <t>投与期間</t>
    <rPh sb="0" eb="2">
      <t>トウヨ</t>
    </rPh>
    <rPh sb="2" eb="4">
      <t>キカン</t>
    </rPh>
    <phoneticPr fontId="1"/>
  </si>
  <si>
    <t>H</t>
    <phoneticPr fontId="1"/>
  </si>
  <si>
    <t>回</t>
    <rPh sb="0" eb="1">
      <t>カイ</t>
    </rPh>
    <phoneticPr fontId="1"/>
  </si>
  <si>
    <t>目標</t>
    <rPh sb="0" eb="2">
      <t>モクヒョウ</t>
    </rPh>
    <phoneticPr fontId="1"/>
  </si>
  <si>
    <t>症例数</t>
    <rPh sb="0" eb="2">
      <t>ショウレイ</t>
    </rPh>
    <rPh sb="2" eb="3">
      <t>スウ</t>
    </rPh>
    <phoneticPr fontId="1"/>
  </si>
  <si>
    <t>軽度</t>
    <rPh sb="0" eb="2">
      <t>ケイド</t>
    </rPh>
    <phoneticPr fontId="1"/>
  </si>
  <si>
    <t>外来</t>
    <rPh sb="0" eb="2">
      <t>ガイライ</t>
    </rPh>
    <phoneticPr fontId="1"/>
  </si>
  <si>
    <t>他の適応に国内で承認</t>
    <rPh sb="0" eb="1">
      <t>タ</t>
    </rPh>
    <rPh sb="2" eb="4">
      <t>テキオウ</t>
    </rPh>
    <rPh sb="5" eb="7">
      <t>コクナイ</t>
    </rPh>
    <rPh sb="8" eb="10">
      <t>ショウニン</t>
    </rPh>
    <phoneticPr fontId="1"/>
  </si>
  <si>
    <t>成人</t>
    <rPh sb="0" eb="2">
      <t>セイジン</t>
    </rPh>
    <phoneticPr fontId="1"/>
  </si>
  <si>
    <t>19以下</t>
    <rPh sb="2" eb="4">
      <t>イカ</t>
    </rPh>
    <phoneticPr fontId="1"/>
  </si>
  <si>
    <t>4以下</t>
    <rPh sb="1" eb="3">
      <t>イカ</t>
    </rPh>
    <phoneticPr fontId="1"/>
  </si>
  <si>
    <t>49以下</t>
    <rPh sb="2" eb="4">
      <t>イカ</t>
    </rPh>
    <phoneticPr fontId="1"/>
  </si>
  <si>
    <t>Ⅰ相</t>
    <rPh sb="1" eb="2">
      <t>ソウ</t>
    </rPh>
    <phoneticPr fontId="1"/>
  </si>
  <si>
    <t>中等度</t>
    <rPh sb="0" eb="2">
      <t>チュウトウ</t>
    </rPh>
    <rPh sb="2" eb="3">
      <t>ド</t>
    </rPh>
    <phoneticPr fontId="1"/>
  </si>
  <si>
    <t>入院</t>
    <rPh sb="0" eb="2">
      <t>ニュウイン</t>
    </rPh>
    <phoneticPr fontId="1"/>
  </si>
  <si>
    <t>同一適応に欧米で承認</t>
    <rPh sb="0" eb="2">
      <t>ドウイツ</t>
    </rPh>
    <rPh sb="2" eb="4">
      <t>テキオウ</t>
    </rPh>
    <rPh sb="5" eb="7">
      <t>オウベイ</t>
    </rPh>
    <rPh sb="8" eb="10">
      <t>ショウニン</t>
    </rPh>
    <phoneticPr fontId="1"/>
  </si>
  <si>
    <t>20～29</t>
    <phoneticPr fontId="1"/>
  </si>
  <si>
    <t>5～9</t>
    <phoneticPr fontId="1"/>
  </si>
  <si>
    <t>50～99</t>
    <phoneticPr fontId="1"/>
  </si>
  <si>
    <t>重症・重篤</t>
    <rPh sb="0" eb="2">
      <t>ジュウショウ</t>
    </rPh>
    <rPh sb="3" eb="5">
      <t>ジュウトク</t>
    </rPh>
    <phoneticPr fontId="1"/>
  </si>
  <si>
    <t>未承認</t>
    <rPh sb="0" eb="3">
      <t>ミショウニン</t>
    </rPh>
    <phoneticPr fontId="1"/>
  </si>
  <si>
    <t>30以上</t>
    <rPh sb="2" eb="4">
      <t>イジョウ</t>
    </rPh>
    <phoneticPr fontId="1"/>
  </si>
  <si>
    <t>10以上</t>
    <rPh sb="2" eb="4">
      <t>イジョウ</t>
    </rPh>
    <phoneticPr fontId="1"/>
  </si>
  <si>
    <t>100以上</t>
    <rPh sb="3" eb="5">
      <t>イジョウ</t>
    </rPh>
    <phoneticPr fontId="1"/>
  </si>
  <si>
    <t>1回の来院または入院につき7,000円</t>
    <rPh sb="1" eb="2">
      <t>カイ</t>
    </rPh>
    <rPh sb="3" eb="5">
      <t>ライイン</t>
    </rPh>
    <rPh sb="8" eb="10">
      <t>ニュウイン</t>
    </rPh>
    <rPh sb="18" eb="19">
      <t>エン</t>
    </rPh>
    <phoneticPr fontId="1"/>
  </si>
  <si>
    <t>被験製品の化学名
または識別記号</t>
    <rPh sb="0" eb="2">
      <t>ヒケン</t>
    </rPh>
    <rPh sb="2" eb="4">
      <t>セイヒン</t>
    </rPh>
    <rPh sb="5" eb="7">
      <t>カガク</t>
    </rPh>
    <rPh sb="7" eb="8">
      <t>ナ</t>
    </rPh>
    <rPh sb="12" eb="14">
      <t>シキベツ</t>
    </rPh>
    <rPh sb="14" eb="16">
      <t>キゴウ</t>
    </rPh>
    <phoneticPr fontId="1"/>
  </si>
  <si>
    <t>様式13-1（再生医療等製品治験）</t>
    <rPh sb="0" eb="2">
      <t>ヨウシキ</t>
    </rPh>
    <rPh sb="7" eb="9">
      <t>サイセイ</t>
    </rPh>
    <rPh sb="9" eb="11">
      <t>イリョウ</t>
    </rPh>
    <rPh sb="11" eb="12">
      <t>トウ</t>
    </rPh>
    <rPh sb="12" eb="14">
      <t>セイヒン</t>
    </rPh>
    <rPh sb="14" eb="16">
      <t>チケン</t>
    </rPh>
    <phoneticPr fontId="1"/>
  </si>
  <si>
    <t>様式13-2（再生医療等製品治験）</t>
    <rPh sb="0" eb="2">
      <t>ヨウシキ</t>
    </rPh>
    <rPh sb="7" eb="9">
      <t>サイセイ</t>
    </rPh>
    <rPh sb="9" eb="11">
      <t>イリョウ</t>
    </rPh>
    <rPh sb="11" eb="12">
      <t>トウ</t>
    </rPh>
    <rPh sb="12" eb="14">
      <t>セイヒン</t>
    </rPh>
    <rPh sb="14" eb="16">
      <t>チケン</t>
    </rPh>
    <phoneticPr fontId="1"/>
  </si>
  <si>
    <t>治験製品管理費ポイント算出表</t>
    <rPh sb="0" eb="2">
      <t>チケン</t>
    </rPh>
    <rPh sb="2" eb="4">
      <t>セイヒン</t>
    </rPh>
    <rPh sb="4" eb="6">
      <t>カンリ</t>
    </rPh>
    <rPh sb="6" eb="7">
      <t>ヒ</t>
    </rPh>
    <rPh sb="11" eb="13">
      <t>サンシュツ</t>
    </rPh>
    <rPh sb="13" eb="14">
      <t>ヒョウ</t>
    </rPh>
    <phoneticPr fontId="1"/>
  </si>
  <si>
    <t>2～5回</t>
    <rPh sb="3" eb="4">
      <t>カイ</t>
    </rPh>
    <phoneticPr fontId="1"/>
  </si>
  <si>
    <t>―</t>
    <phoneticPr fontId="1"/>
  </si>
  <si>
    <t>冷蔵/恒温槽</t>
    <rPh sb="0" eb="2">
      <t>レイゾウ</t>
    </rPh>
    <rPh sb="3" eb="5">
      <t>コウオン</t>
    </rPh>
    <phoneticPr fontId="1"/>
  </si>
  <si>
    <t>冷凍</t>
    <rPh sb="0" eb="2">
      <t>レイトウ</t>
    </rPh>
    <phoneticPr fontId="1"/>
  </si>
  <si>
    <t>液体窒素保冷庫</t>
    <rPh sb="0" eb="2">
      <t>エキタイ</t>
    </rPh>
    <rPh sb="2" eb="4">
      <t>チッソ</t>
    </rPh>
    <rPh sb="4" eb="7">
      <t>ホレイコ</t>
    </rPh>
    <phoneticPr fontId="1"/>
  </si>
  <si>
    <t>単盲検</t>
    <rPh sb="0" eb="1">
      <t>タン</t>
    </rPh>
    <rPh sb="1" eb="3">
      <t>モウケン</t>
    </rPh>
    <phoneticPr fontId="1"/>
  </si>
  <si>
    <t>二重盲検</t>
    <rPh sb="0" eb="2">
      <t>ニジュウ</t>
    </rPh>
    <rPh sb="2" eb="4">
      <t>モウケン</t>
    </rPh>
    <phoneticPr fontId="1"/>
  </si>
  <si>
    <t>プラセボの使用</t>
    <rPh sb="5" eb="7">
      <t>シヨウ</t>
    </rPh>
    <phoneticPr fontId="1"/>
  </si>
  <si>
    <t>有</t>
    <rPh sb="0" eb="1">
      <t>ア</t>
    </rPh>
    <phoneticPr fontId="1"/>
  </si>
  <si>
    <t>使用済み容器の回収管理</t>
    <rPh sb="0" eb="2">
      <t>シヨウ</t>
    </rPh>
    <rPh sb="2" eb="3">
      <t>ズ</t>
    </rPh>
    <rPh sb="4" eb="6">
      <t>ヨウキ</t>
    </rPh>
    <rPh sb="7" eb="9">
      <t>カイシュウ</t>
    </rPh>
    <rPh sb="9" eb="11">
      <t>カンリ</t>
    </rPh>
    <phoneticPr fontId="1"/>
  </si>
  <si>
    <t>廃棄処理</t>
    <rPh sb="0" eb="2">
      <t>ハイキ</t>
    </rPh>
    <rPh sb="2" eb="4">
      <t>ショリ</t>
    </rPh>
    <phoneticPr fontId="1"/>
  </si>
  <si>
    <t>有（特殊処理）</t>
    <rPh sb="0" eb="1">
      <t>ア</t>
    </rPh>
    <rPh sb="2" eb="4">
      <t>トクシュ</t>
    </rPh>
    <rPh sb="4" eb="6">
      <t>ショリ</t>
    </rPh>
    <phoneticPr fontId="1"/>
  </si>
  <si>
    <t>治験製品以外の物品等の管理</t>
    <rPh sb="0" eb="2">
      <t>チケン</t>
    </rPh>
    <rPh sb="2" eb="4">
      <t>セイヒン</t>
    </rPh>
    <rPh sb="4" eb="6">
      <t>イガイ</t>
    </rPh>
    <rPh sb="7" eb="9">
      <t>ブッピン</t>
    </rPh>
    <rPh sb="9" eb="10">
      <t>トウ</t>
    </rPh>
    <rPh sb="11" eb="13">
      <t>カンリ</t>
    </rPh>
    <phoneticPr fontId="1"/>
  </si>
  <si>
    <t>有</t>
    <rPh sb="0" eb="1">
      <t>ア</t>
    </rPh>
    <phoneticPr fontId="1"/>
  </si>
  <si>
    <t>様式13-3（再生医療等製品治験）</t>
    <rPh sb="0" eb="2">
      <t>ヨウシキ</t>
    </rPh>
    <rPh sb="7" eb="9">
      <t>サイセイ</t>
    </rPh>
    <rPh sb="9" eb="11">
      <t>イリョウ</t>
    </rPh>
    <rPh sb="11" eb="12">
      <t>トウ</t>
    </rPh>
    <rPh sb="12" eb="14">
      <t>セイヒン</t>
    </rPh>
    <rPh sb="13" eb="14">
      <t>ヒン</t>
    </rPh>
    <rPh sb="14" eb="16">
      <t>チケン</t>
    </rPh>
    <phoneticPr fontId="1"/>
  </si>
  <si>
    <t>②治験製品管理費</t>
    <rPh sb="1" eb="3">
      <t>チケン</t>
    </rPh>
    <rPh sb="3" eb="5">
      <t>セイヒン</t>
    </rPh>
    <rPh sb="5" eb="7">
      <t>カンリ</t>
    </rPh>
    <rPh sb="7" eb="8">
      <t>ヒ</t>
    </rPh>
    <phoneticPr fontId="1"/>
  </si>
  <si>
    <t>治験製品初回投与時</t>
    <rPh sb="0" eb="2">
      <t>チケン</t>
    </rPh>
    <rPh sb="2" eb="4">
      <t>セイヒン</t>
    </rPh>
    <rPh sb="4" eb="6">
      <t>ショカイ</t>
    </rPh>
    <rPh sb="6" eb="8">
      <t>トウヨ</t>
    </rPh>
    <rPh sb="8" eb="9">
      <t>ジ</t>
    </rPh>
    <phoneticPr fontId="1"/>
  </si>
  <si>
    <t>Ⅲ相</t>
    <rPh sb="1" eb="2">
      <t>ソウ</t>
    </rPh>
    <phoneticPr fontId="1"/>
  </si>
  <si>
    <t>Ⅱ相</t>
    <rPh sb="1" eb="2">
      <t>ソウ</t>
    </rPh>
    <phoneticPr fontId="1"/>
  </si>
  <si>
    <t>算出基準：上記費用①×25％</t>
    <rPh sb="0" eb="2">
      <t>サンシュツ</t>
    </rPh>
    <rPh sb="2" eb="4">
      <t>キジュン</t>
    </rPh>
    <rPh sb="5" eb="7">
      <t>ジョウキ</t>
    </rPh>
    <rPh sb="7" eb="9">
      <t>ヒヨウ</t>
    </rPh>
    <phoneticPr fontId="1"/>
  </si>
  <si>
    <t>治験製品規格数</t>
    <rPh sb="0" eb="2">
      <t>チケン</t>
    </rPh>
    <rPh sb="2" eb="4">
      <t>セイヒン</t>
    </rPh>
    <rPh sb="4" eb="6">
      <t>キカク</t>
    </rPh>
    <rPh sb="6" eb="7">
      <t>スウ</t>
    </rPh>
    <phoneticPr fontId="1"/>
  </si>
  <si>
    <t>治験契約期間</t>
    <rPh sb="0" eb="2">
      <t>チケン</t>
    </rPh>
    <rPh sb="2" eb="4">
      <t>ケイヤク</t>
    </rPh>
    <rPh sb="4" eb="6">
      <t>キカン</t>
    </rPh>
    <phoneticPr fontId="1"/>
  </si>
  <si>
    <t>対照製品（薬剤）の温度管理記録</t>
    <rPh sb="0" eb="2">
      <t>タイショウ</t>
    </rPh>
    <rPh sb="2" eb="4">
      <t>セイヒン</t>
    </rPh>
    <rPh sb="5" eb="7">
      <t>ヤクザイ</t>
    </rPh>
    <rPh sb="9" eb="11">
      <t>オンド</t>
    </rPh>
    <rPh sb="11" eb="13">
      <t>カンリ</t>
    </rPh>
    <rPh sb="13" eb="15">
      <t>キロク</t>
    </rPh>
    <phoneticPr fontId="1"/>
  </si>
  <si>
    <t>治験製品の出庫回数</t>
    <rPh sb="0" eb="2">
      <t>チケン</t>
    </rPh>
    <rPh sb="2" eb="4">
      <t>セイヒン</t>
    </rPh>
    <rPh sb="5" eb="7">
      <t>シュッコ</t>
    </rPh>
    <rPh sb="7" eb="9">
      <t>カイスウ</t>
    </rPh>
    <phoneticPr fontId="1"/>
  </si>
  <si>
    <t>治験製品の調製</t>
    <rPh sb="0" eb="2">
      <t>チケン</t>
    </rPh>
    <rPh sb="2" eb="4">
      <t>セイヒン</t>
    </rPh>
    <rPh sb="5" eb="7">
      <t>チョウセイ</t>
    </rPh>
    <phoneticPr fontId="1"/>
  </si>
  <si>
    <t>外用</t>
    <rPh sb="0" eb="2">
      <t>ガイヨウ</t>
    </rPh>
    <phoneticPr fontId="1"/>
  </si>
  <si>
    <t>注射</t>
    <rPh sb="0" eb="2">
      <t>チュウシャ</t>
    </rPh>
    <phoneticPr fontId="1"/>
  </si>
  <si>
    <t>手術を伴うもの</t>
    <rPh sb="0" eb="2">
      <t>シュジュツ</t>
    </rPh>
    <rPh sb="3" eb="4">
      <t>トモナ</t>
    </rPh>
    <phoneticPr fontId="1"/>
  </si>
  <si>
    <t>再生医療等製品治験ポイント算出表・費用明細書の注意事項</t>
    <rPh sb="0" eb="2">
      <t>サイセイ</t>
    </rPh>
    <rPh sb="2" eb="4">
      <t>イリョウ</t>
    </rPh>
    <rPh sb="4" eb="5">
      <t>トウ</t>
    </rPh>
    <rPh sb="5" eb="7">
      <t>セイヒン</t>
    </rPh>
    <rPh sb="7" eb="9">
      <t>チケン</t>
    </rPh>
    <rPh sb="13" eb="15">
      <t>サンシュツ</t>
    </rPh>
    <rPh sb="15" eb="16">
      <t>ヒョウ</t>
    </rPh>
    <rPh sb="17" eb="19">
      <t>ヒヨウ</t>
    </rPh>
    <rPh sb="19" eb="22">
      <t>メイサイショ</t>
    </rPh>
    <rPh sb="23" eb="25">
      <t>チュウイ</t>
    </rPh>
    <rPh sb="25" eb="27">
      <t>ジコウ</t>
    </rPh>
    <phoneticPr fontId="1"/>
  </si>
  <si>
    <r>
      <rPr>
        <sz val="10"/>
        <rFont val="ＭＳ Ｐゴシック"/>
        <family val="3"/>
        <charset val="128"/>
        <scheme val="minor"/>
      </rPr>
      <t>該当箇所に☑を入れてください。</t>
    </r>
    <r>
      <rPr>
        <sz val="10"/>
        <color rgb="FFFF3399"/>
        <rFont val="ＭＳ Ｐゴシック"/>
        <family val="3"/>
        <charset val="128"/>
        <scheme val="minor"/>
      </rPr>
      <t/>
    </r>
    <rPh sb="0" eb="2">
      <t>ガイトウ</t>
    </rPh>
    <rPh sb="2" eb="4">
      <t>カショ</t>
    </rPh>
    <rPh sb="7" eb="8">
      <t>イ</t>
    </rPh>
    <phoneticPr fontId="1"/>
  </si>
  <si>
    <r>
      <t>ポイント算出表・費用明細書の案をご提供いただく際に、</t>
    </r>
    <r>
      <rPr>
        <b/>
        <sz val="10"/>
        <color theme="1"/>
        <rFont val="ＭＳ Ｐゴシック"/>
        <family val="3"/>
        <charset val="128"/>
        <scheme val="minor"/>
      </rPr>
      <t>ポイントの根拠となる資料を添付</t>
    </r>
    <r>
      <rPr>
        <sz val="10"/>
        <color theme="1"/>
        <rFont val="ＭＳ Ｐゴシック"/>
        <family val="2"/>
        <charset val="128"/>
        <scheme val="minor"/>
      </rPr>
      <t>してください。</t>
    </r>
    <rPh sb="4" eb="6">
      <t>サンシュツ</t>
    </rPh>
    <rPh sb="6" eb="7">
      <t>ヒョウ</t>
    </rPh>
    <rPh sb="8" eb="10">
      <t>ヒヨウ</t>
    </rPh>
    <rPh sb="10" eb="13">
      <t>メイサイショ</t>
    </rPh>
    <rPh sb="14" eb="15">
      <t>アン</t>
    </rPh>
    <rPh sb="17" eb="19">
      <t>テイキョウ</t>
    </rPh>
    <rPh sb="23" eb="24">
      <t>サイ</t>
    </rPh>
    <rPh sb="31" eb="33">
      <t>コンキョ</t>
    </rPh>
    <rPh sb="36" eb="38">
      <t>シリョウ</t>
    </rPh>
    <rPh sb="39" eb="41">
      <t>テンプ</t>
    </rPh>
    <phoneticPr fontId="1"/>
  </si>
  <si>
    <t>研究費ポイント算出表（様式13-1）について</t>
    <rPh sb="0" eb="2">
      <t>ケンキュウ</t>
    </rPh>
    <rPh sb="7" eb="9">
      <t>サンシュツ</t>
    </rPh>
    <rPh sb="9" eb="10">
      <t>ヒョウ</t>
    </rPh>
    <rPh sb="11" eb="13">
      <t>ヨウシキ</t>
    </rPh>
    <phoneticPr fontId="1"/>
  </si>
  <si>
    <t>F</t>
    <phoneticPr fontId="1"/>
  </si>
  <si>
    <t>注射とは、皮下・筋注・静注のこと。</t>
    <rPh sb="0" eb="2">
      <t>チュウシャ</t>
    </rPh>
    <rPh sb="5" eb="7">
      <t>ヒカ</t>
    </rPh>
    <rPh sb="8" eb="9">
      <t>キン</t>
    </rPh>
    <rPh sb="9" eb="10">
      <t>チュウ</t>
    </rPh>
    <rPh sb="11" eb="12">
      <t>ジョウ</t>
    </rPh>
    <rPh sb="12" eb="13">
      <t>チュウ</t>
    </rPh>
    <phoneticPr fontId="1"/>
  </si>
  <si>
    <t>その他の被験者層の場合はご相談ください。</t>
    <rPh sb="2" eb="3">
      <t>タ</t>
    </rPh>
    <rPh sb="4" eb="7">
      <t>ヒケンシャ</t>
    </rPh>
    <rPh sb="7" eb="8">
      <t>ソウ</t>
    </rPh>
    <rPh sb="9" eb="11">
      <t>バアイ</t>
    </rPh>
    <rPh sb="13" eb="15">
      <t>ソウダン</t>
    </rPh>
    <phoneticPr fontId="1"/>
  </si>
  <si>
    <t>侵襲的機能検査・画像診断回数</t>
    <rPh sb="8" eb="10">
      <t>ガゾウ</t>
    </rPh>
    <rPh sb="10" eb="12">
      <t>シンダン</t>
    </rPh>
    <rPh sb="12" eb="14">
      <t>カイスウ</t>
    </rPh>
    <phoneticPr fontId="1"/>
  </si>
  <si>
    <t>貸与機器の使用（必須の場合）や、電子日誌・アンケート等のための機器の使用、</t>
    <rPh sb="0" eb="2">
      <t>タイヨ</t>
    </rPh>
    <rPh sb="2" eb="4">
      <t>キキ</t>
    </rPh>
    <rPh sb="5" eb="7">
      <t>シヨウ</t>
    </rPh>
    <rPh sb="8" eb="10">
      <t>ヒッス</t>
    </rPh>
    <rPh sb="11" eb="13">
      <t>バアイ</t>
    </rPh>
    <rPh sb="16" eb="18">
      <t>デンシ</t>
    </rPh>
    <rPh sb="18" eb="20">
      <t>ニッシ</t>
    </rPh>
    <rPh sb="26" eb="27">
      <t>トウ</t>
    </rPh>
    <rPh sb="34" eb="36">
      <t>シヨウ</t>
    </rPh>
    <phoneticPr fontId="1"/>
  </si>
  <si>
    <t>保管管理、データ送信がある場合は「有」。</t>
    <rPh sb="0" eb="2">
      <t>ホカン</t>
    </rPh>
    <rPh sb="2" eb="4">
      <t>カンリ</t>
    </rPh>
    <rPh sb="8" eb="10">
      <t>ソウシン</t>
    </rPh>
    <rPh sb="13" eb="15">
      <t>バアイ</t>
    </rPh>
    <rPh sb="17" eb="18">
      <t>アリ</t>
    </rPh>
    <phoneticPr fontId="1"/>
  </si>
  <si>
    <t>治験製品管理費ポイント算出表（様式13-2）について</t>
    <rPh sb="0" eb="2">
      <t>チケン</t>
    </rPh>
    <rPh sb="2" eb="4">
      <t>セイヒン</t>
    </rPh>
    <rPh sb="4" eb="6">
      <t>カンリ</t>
    </rPh>
    <rPh sb="6" eb="7">
      <t>ヒ</t>
    </rPh>
    <rPh sb="11" eb="13">
      <t>サンシュツ</t>
    </rPh>
    <rPh sb="13" eb="14">
      <t>ヒョウ</t>
    </rPh>
    <rPh sb="15" eb="17">
      <t>ヨウシキ</t>
    </rPh>
    <phoneticPr fontId="1"/>
  </si>
  <si>
    <t>投与後の容器（点滴バッグなど）を、治験依頼者の指定する期間、指定する方法</t>
    <rPh sb="0" eb="2">
      <t>トウヨ</t>
    </rPh>
    <rPh sb="2" eb="3">
      <t>ゴ</t>
    </rPh>
    <rPh sb="4" eb="6">
      <t>ヨウキ</t>
    </rPh>
    <rPh sb="7" eb="9">
      <t>テンテキ</t>
    </rPh>
    <rPh sb="17" eb="19">
      <t>チケン</t>
    </rPh>
    <rPh sb="19" eb="22">
      <t>イライシャ</t>
    </rPh>
    <rPh sb="23" eb="25">
      <t>シテイ</t>
    </rPh>
    <rPh sb="27" eb="29">
      <t>キカン</t>
    </rPh>
    <phoneticPr fontId="1"/>
  </si>
  <si>
    <t>にて保管管理することが必要な場合「有」。</t>
    <rPh sb="2" eb="4">
      <t>ホカン</t>
    </rPh>
    <rPh sb="4" eb="6">
      <t>カンリ</t>
    </rPh>
    <rPh sb="11" eb="13">
      <t>ヒツヨウ</t>
    </rPh>
    <rPh sb="14" eb="16">
      <t>バアイ</t>
    </rPh>
    <rPh sb="17" eb="18">
      <t>アリ</t>
    </rPh>
    <phoneticPr fontId="1"/>
  </si>
  <si>
    <t>費用明細書（様式13-3）について</t>
    <rPh sb="0" eb="2">
      <t>ヒヨウ</t>
    </rPh>
    <rPh sb="2" eb="5">
      <t>メイサイショ</t>
    </rPh>
    <rPh sb="6" eb="8">
      <t>ヨウシキ</t>
    </rPh>
    <phoneticPr fontId="1"/>
  </si>
  <si>
    <t>治験製品投与に至った症例数に応じて請求します。</t>
    <rPh sb="0" eb="2">
      <t>チケン</t>
    </rPh>
    <rPh sb="2" eb="4">
      <t>セイヒン</t>
    </rPh>
    <rPh sb="4" eb="6">
      <t>トウヨ</t>
    </rPh>
    <rPh sb="7" eb="8">
      <t>イタ</t>
    </rPh>
    <rPh sb="10" eb="12">
      <t>ショウレイ</t>
    </rPh>
    <rPh sb="12" eb="13">
      <t>スウ</t>
    </rPh>
    <rPh sb="14" eb="15">
      <t>オウ</t>
    </rPh>
    <rPh sb="17" eb="19">
      <t>セイキュウ</t>
    </rPh>
    <phoneticPr fontId="1"/>
  </si>
  <si>
    <t>同意取得後、治験製品投与に至らなかった症例について請求します。</t>
    <rPh sb="0" eb="2">
      <t>ドウイ</t>
    </rPh>
    <rPh sb="2" eb="4">
      <t>シュトク</t>
    </rPh>
    <rPh sb="4" eb="5">
      <t>ゴ</t>
    </rPh>
    <rPh sb="6" eb="8">
      <t>チケン</t>
    </rPh>
    <rPh sb="8" eb="10">
      <t>セイヒン</t>
    </rPh>
    <rPh sb="10" eb="12">
      <t>トウヨ</t>
    </rPh>
    <rPh sb="13" eb="14">
      <t>イタ</t>
    </rPh>
    <rPh sb="19" eb="21">
      <t>ショウレイ</t>
    </rPh>
    <rPh sb="25" eb="27">
      <t>セイキュウ</t>
    </rPh>
    <phoneticPr fontId="1"/>
  </si>
  <si>
    <t>対照製品（薬剤）、プラセボも含めた使用する治験製品の総規格数。</t>
    <rPh sb="0" eb="2">
      <t>タイショウ</t>
    </rPh>
    <rPh sb="2" eb="4">
      <t>セイヒン</t>
    </rPh>
    <rPh sb="5" eb="7">
      <t>ヤクザイ</t>
    </rPh>
    <rPh sb="14" eb="15">
      <t>フク</t>
    </rPh>
    <rPh sb="17" eb="19">
      <t>シヨウ</t>
    </rPh>
    <rPh sb="21" eb="23">
      <t>チケン</t>
    </rPh>
    <rPh sb="23" eb="25">
      <t>セイヒン</t>
    </rPh>
    <rPh sb="26" eb="27">
      <t>ソウ</t>
    </rPh>
    <rPh sb="27" eb="29">
      <t>キカク</t>
    </rPh>
    <rPh sb="29" eb="30">
      <t>スウ</t>
    </rPh>
    <phoneticPr fontId="1"/>
  </si>
  <si>
    <t>D</t>
    <phoneticPr fontId="1"/>
  </si>
  <si>
    <t>I</t>
    <phoneticPr fontId="1"/>
  </si>
  <si>
    <t>廃棄処理</t>
    <rPh sb="0" eb="2">
      <t>ハイキ</t>
    </rPh>
    <rPh sb="2" eb="4">
      <t>ショリ</t>
    </rPh>
    <phoneticPr fontId="1"/>
  </si>
  <si>
    <t>K</t>
    <phoneticPr fontId="1"/>
  </si>
  <si>
    <t>契約書に記載の契約期間とし、1か月単位で数える。</t>
    <rPh sb="0" eb="2">
      <t>ケイヤク</t>
    </rPh>
    <rPh sb="2" eb="3">
      <t>ショ</t>
    </rPh>
    <rPh sb="4" eb="6">
      <t>キサイ</t>
    </rPh>
    <rPh sb="7" eb="9">
      <t>ケイヤク</t>
    </rPh>
    <rPh sb="9" eb="11">
      <t>キカン</t>
    </rPh>
    <rPh sb="16" eb="17">
      <t>ゲツ</t>
    </rPh>
    <rPh sb="17" eb="19">
      <t>タンイ</t>
    </rPh>
    <rPh sb="20" eb="21">
      <t>カゾ</t>
    </rPh>
    <phoneticPr fontId="1"/>
  </si>
  <si>
    <t>（例：2020年6月（初回審査月）～2021年5月までは300,000円、2021年6月～2022年5月までは100,000円・・・）</t>
  </si>
  <si>
    <t>1回毎、月割は対応しておりません。</t>
  </si>
  <si>
    <t>初回投与時以降の分割割合に特に指定はありません。</t>
    <rPh sb="0" eb="2">
      <t>ショカイ</t>
    </rPh>
    <rPh sb="2" eb="4">
      <t>トウヨ</t>
    </rPh>
    <rPh sb="4" eb="5">
      <t>ジ</t>
    </rPh>
    <rPh sb="5" eb="7">
      <t>イコウ</t>
    </rPh>
    <rPh sb="8" eb="10">
      <t>ブンカツ</t>
    </rPh>
    <rPh sb="10" eb="12">
      <t>ワリアイ</t>
    </rPh>
    <rPh sb="13" eb="14">
      <t>トク</t>
    </rPh>
    <rPh sb="15" eb="17">
      <t>シテイ</t>
    </rPh>
    <phoneticPr fontId="1"/>
  </si>
  <si>
    <t>（3）負担軽減に係る費用について</t>
    <rPh sb="3" eb="5">
      <t>フタン</t>
    </rPh>
    <rPh sb="5" eb="7">
      <t>ケイゲン</t>
    </rPh>
    <rPh sb="8" eb="9">
      <t>カカ</t>
    </rPh>
    <rPh sb="10" eb="12">
      <t>ヒヨウ</t>
    </rPh>
    <phoneticPr fontId="1"/>
  </si>
  <si>
    <t>上記以外の処理が必要な場合「有（特殊処理）」。</t>
    <rPh sb="0" eb="2">
      <t>ジョウキ</t>
    </rPh>
    <rPh sb="2" eb="4">
      <t>イガイ</t>
    </rPh>
    <rPh sb="5" eb="7">
      <t>ショリ</t>
    </rPh>
    <rPh sb="8" eb="10">
      <t>ヒツヨウ</t>
    </rPh>
    <rPh sb="11" eb="13">
      <t>バアイ</t>
    </rPh>
    <rPh sb="14" eb="15">
      <t>アリ</t>
    </rPh>
    <rPh sb="16" eb="18">
      <t>トクシュ</t>
    </rPh>
    <rPh sb="18" eb="20">
      <t>ショリ</t>
    </rPh>
    <phoneticPr fontId="1"/>
  </si>
  <si>
    <t>当院でバイオハザードとして廃棄する場合は「有」。</t>
    <rPh sb="0" eb="2">
      <t>トウイン</t>
    </rPh>
    <rPh sb="13" eb="15">
      <t>ハイキ</t>
    </rPh>
    <rPh sb="17" eb="19">
      <t>バアイ</t>
    </rPh>
    <rPh sb="21" eb="22">
      <t>アリ</t>
    </rPh>
    <phoneticPr fontId="1"/>
  </si>
  <si>
    <t>算出基準：初回審査～1年まで300,000円、2年目以降100,000円/年</t>
    <rPh sb="0" eb="2">
      <t>サンシュツ</t>
    </rPh>
    <rPh sb="2" eb="4">
      <t>キジュン</t>
    </rPh>
    <rPh sb="5" eb="7">
      <t>ショカイ</t>
    </rPh>
    <rPh sb="7" eb="9">
      <t>シンサ</t>
    </rPh>
    <rPh sb="11" eb="12">
      <t>ネン</t>
    </rPh>
    <rPh sb="21" eb="22">
      <t>エン</t>
    </rPh>
    <rPh sb="24" eb="25">
      <t>ネン</t>
    </rPh>
    <rPh sb="25" eb="26">
      <t>メ</t>
    </rPh>
    <rPh sb="26" eb="28">
      <t>イコウ</t>
    </rPh>
    <rPh sb="35" eb="36">
      <t>エン</t>
    </rPh>
    <rPh sb="37" eb="38">
      <t>ネン</t>
    </rPh>
    <phoneticPr fontId="1"/>
  </si>
  <si>
    <t>「※成人」は肝障害・腎障害の合併有または高齢者。</t>
    <rPh sb="2" eb="4">
      <t>セイジン</t>
    </rPh>
    <rPh sb="6" eb="7">
      <t>カン</t>
    </rPh>
    <rPh sb="7" eb="9">
      <t>ショウガイ</t>
    </rPh>
    <rPh sb="10" eb="13">
      <t>ジンショウガイ</t>
    </rPh>
    <rPh sb="14" eb="16">
      <t>ガッペイ</t>
    </rPh>
    <rPh sb="16" eb="17">
      <t>アリ</t>
    </rPh>
    <rPh sb="20" eb="23">
      <t>コウレイシャ</t>
    </rPh>
    <phoneticPr fontId="1"/>
  </si>
  <si>
    <t>研究経費ポイント算出表項目Gと同様とする。</t>
    <rPh sb="0" eb="2">
      <t>ケンキュウ</t>
    </rPh>
    <rPh sb="2" eb="4">
      <t>ケイヒ</t>
    </rPh>
    <rPh sb="8" eb="10">
      <t>サンシュツ</t>
    </rPh>
    <rPh sb="10" eb="11">
      <t>ヒョウ</t>
    </rPh>
    <rPh sb="11" eb="13">
      <t>コウモク</t>
    </rPh>
    <rPh sb="15" eb="17">
      <t>ドウヨウ</t>
    </rPh>
    <phoneticPr fontId="1"/>
  </si>
  <si>
    <t>ポピュレーション</t>
    <phoneticPr fontId="1"/>
  </si>
  <si>
    <t>小児・※成人</t>
    <rPh sb="0" eb="2">
      <t>ショウニ</t>
    </rPh>
    <rPh sb="4" eb="6">
      <t>セイジン</t>
    </rPh>
    <phoneticPr fontId="1"/>
  </si>
  <si>
    <t>1症例あたりの治験製品管理費（合計ポイント×1,500円）</t>
    <rPh sb="15" eb="17">
      <t>ゴウケイ</t>
    </rPh>
    <rPh sb="27" eb="28">
      <t>エン</t>
    </rPh>
    <phoneticPr fontId="1"/>
  </si>
  <si>
    <t>治験製品管理費（合計ポイント×1,500円×症例数）</t>
    <rPh sb="0" eb="2">
      <t>チケン</t>
    </rPh>
    <rPh sb="2" eb="4">
      <t>セイヒン</t>
    </rPh>
    <rPh sb="4" eb="6">
      <t>カンリ</t>
    </rPh>
    <rPh sb="6" eb="7">
      <t>ヒ</t>
    </rPh>
    <rPh sb="8" eb="10">
      <t>ゴウケイ</t>
    </rPh>
    <rPh sb="20" eb="21">
      <t>エン</t>
    </rPh>
    <rPh sb="22" eb="24">
      <t>ショウレイ</t>
    </rPh>
    <rPh sb="24" eb="25">
      <t>スウ</t>
    </rPh>
    <phoneticPr fontId="1"/>
  </si>
  <si>
    <t>1症例あたりの観察期中止脱落症例に係る費用（合計ポイント×6,000円）</t>
    <rPh sb="1" eb="3">
      <t>ショウレイ</t>
    </rPh>
    <rPh sb="7" eb="9">
      <t>カンサツ</t>
    </rPh>
    <rPh sb="9" eb="10">
      <t>キ</t>
    </rPh>
    <rPh sb="10" eb="12">
      <t>チュウシ</t>
    </rPh>
    <rPh sb="12" eb="14">
      <t>ダツラク</t>
    </rPh>
    <rPh sb="14" eb="16">
      <t>ショウレイ</t>
    </rPh>
    <rPh sb="17" eb="18">
      <t>カカ</t>
    </rPh>
    <rPh sb="19" eb="21">
      <t>ヒヨウ</t>
    </rPh>
    <rPh sb="22" eb="24">
      <t>ゴウケイ</t>
    </rPh>
    <rPh sb="34" eb="35">
      <t>エン</t>
    </rPh>
    <phoneticPr fontId="1"/>
  </si>
  <si>
    <t>1症例あたりの研究費（合計ポイント×6,000円）</t>
    <rPh sb="1" eb="3">
      <t>ショウレイ</t>
    </rPh>
    <rPh sb="7" eb="10">
      <t>ケンキュウヒ</t>
    </rPh>
    <rPh sb="11" eb="13">
      <t>ゴウケイ</t>
    </rPh>
    <rPh sb="23" eb="24">
      <t>エン</t>
    </rPh>
    <phoneticPr fontId="1"/>
  </si>
  <si>
    <t>進捗に応じた納入の場合、初回投与時の金額は症例実施に係る費用の総額の30～50％相当としてください。</t>
    <rPh sb="0" eb="2">
      <t>シンチョク</t>
    </rPh>
    <rPh sb="3" eb="4">
      <t>オウ</t>
    </rPh>
    <rPh sb="6" eb="8">
      <t>ノウニュウ</t>
    </rPh>
    <rPh sb="9" eb="11">
      <t>バアイ</t>
    </rPh>
    <rPh sb="12" eb="14">
      <t>ショカイ</t>
    </rPh>
    <rPh sb="14" eb="16">
      <t>トウヨ</t>
    </rPh>
    <rPh sb="16" eb="17">
      <t>ジ</t>
    </rPh>
    <rPh sb="18" eb="20">
      <t>キンガク</t>
    </rPh>
    <rPh sb="19" eb="20">
      <t>ノウキン</t>
    </rPh>
    <rPh sb="21" eb="23">
      <t>ショウレイ</t>
    </rPh>
    <rPh sb="23" eb="25">
      <t>ジッシ</t>
    </rPh>
    <rPh sb="26" eb="27">
      <t>カカ</t>
    </rPh>
    <rPh sb="28" eb="30">
      <t>ヒヨウ</t>
    </rPh>
    <rPh sb="31" eb="33">
      <t>ソウガク</t>
    </rPh>
    <rPh sb="40" eb="42">
      <t>ソウトウ</t>
    </rPh>
    <phoneticPr fontId="1"/>
  </si>
  <si>
    <t>初回投与時一括納入の場合、【納入予定表】は「治験製品初回投与時」欄を100％とし、金額を入力してください。</t>
    <rPh sb="0" eb="2">
      <t>ショカイ</t>
    </rPh>
    <rPh sb="2" eb="4">
      <t>トウヨ</t>
    </rPh>
    <rPh sb="4" eb="5">
      <t>ジ</t>
    </rPh>
    <rPh sb="5" eb="7">
      <t>イッカツ</t>
    </rPh>
    <rPh sb="7" eb="9">
      <t>ノウニュウ</t>
    </rPh>
    <rPh sb="10" eb="12">
      <t>バアイ</t>
    </rPh>
    <rPh sb="14" eb="16">
      <t>ノウニュウ</t>
    </rPh>
    <rPh sb="16" eb="18">
      <t>ヨテイ</t>
    </rPh>
    <rPh sb="18" eb="19">
      <t>ヒョウ</t>
    </rPh>
    <rPh sb="22" eb="24">
      <t>チケン</t>
    </rPh>
    <rPh sb="24" eb="26">
      <t>セイヒン</t>
    </rPh>
    <rPh sb="26" eb="28">
      <t>ショカイ</t>
    </rPh>
    <rPh sb="28" eb="30">
      <t>トウヨ</t>
    </rPh>
    <rPh sb="30" eb="31">
      <t>ジ</t>
    </rPh>
    <rPh sb="32" eb="33">
      <t>ラン</t>
    </rPh>
    <rPh sb="41" eb="43">
      <t>キンガク</t>
    </rPh>
    <rPh sb="44" eb="46">
      <t>ニュウリョク</t>
    </rPh>
    <phoneticPr fontId="1"/>
  </si>
  <si>
    <t>治験責任医師：</t>
    <rPh sb="0" eb="2">
      <t>チケン</t>
    </rPh>
    <rPh sb="2" eb="4">
      <t>セキニン</t>
    </rPh>
    <rPh sb="4" eb="6">
      <t>イシ</t>
    </rPh>
    <phoneticPr fontId="1"/>
  </si>
  <si>
    <t>治験製品管理者：</t>
    <rPh sb="0" eb="2">
      <t>チケン</t>
    </rPh>
    <rPh sb="2" eb="4">
      <t>セイヒン</t>
    </rPh>
    <rPh sb="4" eb="7">
      <t>カンリシャ</t>
    </rPh>
    <phoneticPr fontId="1"/>
  </si>
  <si>
    <t>（50週以上の場合、総週数）</t>
    <rPh sb="3" eb="4">
      <t>シュウ</t>
    </rPh>
    <rPh sb="4" eb="6">
      <t>イジョウ</t>
    </rPh>
    <rPh sb="7" eb="9">
      <t>バアイ</t>
    </rPh>
    <rPh sb="10" eb="11">
      <t>ソウ</t>
    </rPh>
    <rPh sb="11" eb="13">
      <t>シュウスウ</t>
    </rPh>
    <phoneticPr fontId="1"/>
  </si>
  <si>
    <t>（50週以上の場合、総週数）</t>
    <rPh sb="10" eb="11">
      <t>ソウ</t>
    </rPh>
    <rPh sb="11" eb="13">
      <t>シュウスウ</t>
    </rPh>
    <phoneticPr fontId="1"/>
  </si>
  <si>
    <t>長期試験等で週数が定まらない場合は平均的な週数とする。</t>
    <rPh sb="0" eb="2">
      <t>チョウキ</t>
    </rPh>
    <rPh sb="2" eb="4">
      <t>シケン</t>
    </rPh>
    <rPh sb="4" eb="5">
      <t>トウ</t>
    </rPh>
    <rPh sb="6" eb="8">
      <t>シュウスウ</t>
    </rPh>
    <rPh sb="9" eb="10">
      <t>サダ</t>
    </rPh>
    <rPh sb="14" eb="16">
      <t>バアイ</t>
    </rPh>
    <rPh sb="17" eb="20">
      <t>ヘイキンテキ</t>
    </rPh>
    <rPh sb="21" eb="23">
      <t>シュウスウ</t>
    </rPh>
    <phoneticPr fontId="1"/>
  </si>
  <si>
    <t>治験のための診療費は1か月毎に別途請求します。</t>
    <rPh sb="0" eb="2">
      <t>チケン</t>
    </rPh>
    <rPh sb="6" eb="8">
      <t>シンリョウ</t>
    </rPh>
    <rPh sb="8" eb="9">
      <t>ヒ</t>
    </rPh>
    <rPh sb="12" eb="13">
      <t>ゲツ</t>
    </rPh>
    <rPh sb="13" eb="14">
      <t>ゴト</t>
    </rPh>
    <rPh sb="15" eb="17">
      <t>ベット</t>
    </rPh>
    <rPh sb="17" eb="19">
      <t>セイキュウ</t>
    </rPh>
    <phoneticPr fontId="1"/>
  </si>
  <si>
    <t>特記すべき事項がある場合は費用明細書備考欄を使用してください。</t>
  </si>
  <si>
    <t>観察期に実施する要素毎に該当するポイントを求め、U～Yのポイント合計を観察期中止脱落症例（同意を取得し、規定の</t>
    <rPh sb="0" eb="2">
      <t>カンサツ</t>
    </rPh>
    <rPh sb="2" eb="3">
      <t>キ</t>
    </rPh>
    <rPh sb="4" eb="6">
      <t>ジッシ</t>
    </rPh>
    <rPh sb="8" eb="10">
      <t>ヨウソ</t>
    </rPh>
    <rPh sb="10" eb="11">
      <t>ゴト</t>
    </rPh>
    <rPh sb="12" eb="14">
      <t>ガイトウ</t>
    </rPh>
    <rPh sb="21" eb="22">
      <t>モト</t>
    </rPh>
    <rPh sb="32" eb="34">
      <t>ゴウケイ</t>
    </rPh>
    <rPh sb="35" eb="37">
      <t>カンサツ</t>
    </rPh>
    <rPh sb="37" eb="38">
      <t>キ</t>
    </rPh>
    <rPh sb="38" eb="40">
      <t>チュウシ</t>
    </rPh>
    <rPh sb="40" eb="42">
      <t>ダツラク</t>
    </rPh>
    <rPh sb="42" eb="44">
      <t>ショウレイ</t>
    </rPh>
    <rPh sb="45" eb="47">
      <t>ドウイ</t>
    </rPh>
    <rPh sb="48" eb="50">
      <t>シュトク</t>
    </rPh>
    <rPh sb="52" eb="54">
      <t>キテイ</t>
    </rPh>
    <phoneticPr fontId="1"/>
  </si>
  <si>
    <t>Fix後、確認日付と責任医師/製品管理者名が記載されたFix版を提供します。</t>
    <rPh sb="3" eb="4">
      <t>ゴ</t>
    </rPh>
    <rPh sb="5" eb="7">
      <t>カクニン</t>
    </rPh>
    <rPh sb="7" eb="9">
      <t>ヒヅケ</t>
    </rPh>
    <rPh sb="10" eb="12">
      <t>セキニン</t>
    </rPh>
    <rPh sb="12" eb="14">
      <t>イシ</t>
    </rPh>
    <rPh sb="15" eb="17">
      <t>セイヒン</t>
    </rPh>
    <rPh sb="17" eb="20">
      <t>カンリシャ</t>
    </rPh>
    <rPh sb="20" eb="21">
      <t>ナ</t>
    </rPh>
    <rPh sb="22" eb="24">
      <t>キサイ</t>
    </rPh>
    <rPh sb="30" eb="31">
      <t>バン</t>
    </rPh>
    <rPh sb="32" eb="34">
      <t>テイキョウ</t>
    </rPh>
    <phoneticPr fontId="1"/>
  </si>
  <si>
    <t>（1）治験製品管理費</t>
    <rPh sb="3" eb="5">
      <t>チケン</t>
    </rPh>
    <rPh sb="5" eb="7">
      <t>セイヒン</t>
    </rPh>
    <rPh sb="7" eb="9">
      <t>カンリ</t>
    </rPh>
    <rPh sb="9" eb="10">
      <t>ヒ</t>
    </rPh>
    <phoneticPr fontId="1"/>
  </si>
  <si>
    <t>・</t>
    <phoneticPr fontId="1"/>
  </si>
  <si>
    <t>・</t>
    <phoneticPr fontId="1"/>
  </si>
  <si>
    <t>・</t>
    <phoneticPr fontId="1"/>
  </si>
  <si>
    <t>・</t>
    <phoneticPr fontId="1"/>
  </si>
  <si>
    <t>初回審査～1年までは300,000円、2年目以降は100,000円/年となります。</t>
    <phoneticPr fontId="1"/>
  </si>
  <si>
    <t>治験に必要な光熱水料、消耗品費、印刷製本費、通信運搬費、記録等の保存に要する費用です。</t>
    <rPh sb="0" eb="2">
      <t>チケン</t>
    </rPh>
    <rPh sb="3" eb="5">
      <t>ヒツヨウ</t>
    </rPh>
    <rPh sb="6" eb="8">
      <t>コウネツ</t>
    </rPh>
    <rPh sb="8" eb="9">
      <t>ミズ</t>
    </rPh>
    <rPh sb="9" eb="10">
      <t>リョウ</t>
    </rPh>
    <rPh sb="11" eb="13">
      <t>ショウモウ</t>
    </rPh>
    <rPh sb="13" eb="14">
      <t>ヒン</t>
    </rPh>
    <rPh sb="14" eb="15">
      <t>ヒ</t>
    </rPh>
    <rPh sb="16" eb="18">
      <t>インサツ</t>
    </rPh>
    <rPh sb="18" eb="20">
      <t>セイホン</t>
    </rPh>
    <rPh sb="20" eb="21">
      <t>ヒ</t>
    </rPh>
    <rPh sb="22" eb="24">
      <t>ツウシン</t>
    </rPh>
    <rPh sb="24" eb="26">
      <t>ウンパン</t>
    </rPh>
    <rPh sb="26" eb="27">
      <t>ヒ</t>
    </rPh>
    <rPh sb="28" eb="30">
      <t>キロク</t>
    </rPh>
    <rPh sb="30" eb="31">
      <t>トウ</t>
    </rPh>
    <rPh sb="32" eb="34">
      <t>ホゾン</t>
    </rPh>
    <rPh sb="35" eb="36">
      <t>ヨウ</t>
    </rPh>
    <rPh sb="38" eb="40">
      <t>ヒヨウ</t>
    </rPh>
    <phoneticPr fontId="1"/>
  </si>
  <si>
    <t>①IRB審査等費用</t>
    <rPh sb="6" eb="7">
      <t>トウ</t>
    </rPh>
    <phoneticPr fontId="1"/>
  </si>
  <si>
    <t>①1症例あたりの研究費</t>
  </si>
  <si>
    <t>治験に必要な光熱水料、消耗品費、印刷製本費、通信運搬費、記録等の保存に要する費用です。</t>
    <rPh sb="0" eb="2">
      <t>チケン</t>
    </rPh>
    <rPh sb="3" eb="5">
      <t>ヒツヨウ</t>
    </rPh>
    <rPh sb="6" eb="8">
      <t>コウネツ</t>
    </rPh>
    <rPh sb="8" eb="9">
      <t>スイ</t>
    </rPh>
    <rPh sb="9" eb="10">
      <t>リョウ</t>
    </rPh>
    <rPh sb="11" eb="13">
      <t>ショウモウ</t>
    </rPh>
    <rPh sb="13" eb="14">
      <t>ヒン</t>
    </rPh>
    <rPh sb="14" eb="15">
      <t>ヒ</t>
    </rPh>
    <rPh sb="16" eb="18">
      <t>インサツ</t>
    </rPh>
    <rPh sb="18" eb="20">
      <t>セイホン</t>
    </rPh>
    <rPh sb="20" eb="21">
      <t>ヒ</t>
    </rPh>
    <rPh sb="22" eb="24">
      <t>ツウシン</t>
    </rPh>
    <rPh sb="24" eb="26">
      <t>ウンパン</t>
    </rPh>
    <rPh sb="26" eb="27">
      <t>ヒ</t>
    </rPh>
    <rPh sb="28" eb="30">
      <t>キロク</t>
    </rPh>
    <rPh sb="30" eb="31">
      <t>トウ</t>
    </rPh>
    <rPh sb="32" eb="34">
      <t>ホゾン</t>
    </rPh>
    <rPh sb="35" eb="36">
      <t>ヨウ</t>
    </rPh>
    <rPh sb="38" eb="40">
      <t>ヒヨウ</t>
    </rPh>
    <phoneticPr fontId="1"/>
  </si>
  <si>
    <t>②病院事務費</t>
    <phoneticPr fontId="1"/>
  </si>
  <si>
    <t>機械損料、建物使用料、その他①②に該当しない治験関連費用です。</t>
    <rPh sb="0" eb="2">
      <t>キカイ</t>
    </rPh>
    <rPh sb="2" eb="4">
      <t>ソンリョウ</t>
    </rPh>
    <rPh sb="5" eb="7">
      <t>タテモノ</t>
    </rPh>
    <rPh sb="7" eb="10">
      <t>シヨウリョウ</t>
    </rPh>
    <rPh sb="13" eb="14">
      <t>タ</t>
    </rPh>
    <rPh sb="17" eb="19">
      <t>ガイトウ</t>
    </rPh>
    <rPh sb="22" eb="24">
      <t>チケン</t>
    </rPh>
    <rPh sb="24" eb="26">
      <t>カンレン</t>
    </rPh>
    <rPh sb="26" eb="28">
      <t>ヒヨウ</t>
    </rPh>
    <phoneticPr fontId="1"/>
  </si>
  <si>
    <t>③病院管理費</t>
    <phoneticPr fontId="1"/>
  </si>
  <si>
    <t>治験に関連して必要となる研究（類似製品の研究、対象疾患の研究、多施設間の研究協議、補充的な非臨床研究、</t>
    <rPh sb="0" eb="2">
      <t>チケン</t>
    </rPh>
    <rPh sb="3" eb="5">
      <t>カンレン</t>
    </rPh>
    <rPh sb="7" eb="9">
      <t>ヒツヨウ</t>
    </rPh>
    <rPh sb="12" eb="14">
      <t>ケンキュウ</t>
    </rPh>
    <rPh sb="15" eb="17">
      <t>ルイジ</t>
    </rPh>
    <rPh sb="17" eb="19">
      <t>セイヒン</t>
    </rPh>
    <rPh sb="20" eb="22">
      <t>ケンキュウ</t>
    </rPh>
    <rPh sb="23" eb="25">
      <t>タイショウ</t>
    </rPh>
    <rPh sb="25" eb="27">
      <t>シッカン</t>
    </rPh>
    <rPh sb="28" eb="30">
      <t>ケンキュウ</t>
    </rPh>
    <rPh sb="31" eb="32">
      <t>タ</t>
    </rPh>
    <rPh sb="32" eb="34">
      <t>シセツ</t>
    </rPh>
    <rPh sb="34" eb="35">
      <t>カン</t>
    </rPh>
    <phoneticPr fontId="1"/>
  </si>
  <si>
    <t>直接閲覧（治験実施計画書の範囲内））に要する費用です。</t>
    <rPh sb="0" eb="2">
      <t>チョクセツ</t>
    </rPh>
    <rPh sb="2" eb="4">
      <t>エツラン</t>
    </rPh>
    <rPh sb="5" eb="7">
      <t>チケン</t>
    </rPh>
    <rPh sb="7" eb="9">
      <t>ジッシ</t>
    </rPh>
    <rPh sb="9" eb="12">
      <t>ケイカクショ</t>
    </rPh>
    <rPh sb="13" eb="16">
      <t>ハンイナイ</t>
    </rPh>
    <rPh sb="19" eb="20">
      <t>ヨウ</t>
    </rPh>
    <rPh sb="22" eb="24">
      <t>ヒヨウ</t>
    </rPh>
    <phoneticPr fontId="1"/>
  </si>
  <si>
    <t>規定外来院など治験担当医師が必要と判断した場合も含む）の費用です。</t>
    <phoneticPr fontId="1"/>
  </si>
  <si>
    <t>交通費の負担増等、治験参加に伴う被験者の負担を軽減するため（有害事象発現等の安全性確認による</t>
    <phoneticPr fontId="1"/>
  </si>
  <si>
    <t>20～29</t>
    <phoneticPr fontId="1"/>
  </si>
  <si>
    <t>研究費ポイント算出表の項目Sと同様とする。</t>
    <rPh sb="0" eb="2">
      <t>ケンキュウ</t>
    </rPh>
    <rPh sb="7" eb="9">
      <t>サンシュツ</t>
    </rPh>
    <rPh sb="9" eb="10">
      <t>ヒョウ</t>
    </rPh>
    <rPh sb="11" eb="13">
      <t>コウモク</t>
    </rPh>
    <rPh sb="15" eb="17">
      <t>ドウヨウ</t>
    </rPh>
    <phoneticPr fontId="1"/>
  </si>
  <si>
    <t>PK・PD採血、PGｘ用採血など治験特有の検査。</t>
    <rPh sb="5" eb="7">
      <t>サイケツ</t>
    </rPh>
    <rPh sb="11" eb="12">
      <t>ヨウ</t>
    </rPh>
    <rPh sb="12" eb="14">
      <t>サイケツ</t>
    </rPh>
    <rPh sb="16" eb="18">
      <t>チケン</t>
    </rPh>
    <rPh sb="18" eb="20">
      <t>トクユウ</t>
    </rPh>
    <rPh sb="21" eb="23">
      <t>ケンサ</t>
    </rPh>
    <phoneticPr fontId="1"/>
  </si>
  <si>
    <t>（2020/04/01　新潟市民病院）</t>
    <rPh sb="12" eb="14">
      <t>ニイガタ</t>
    </rPh>
    <rPh sb="14" eb="16">
      <t>シミン</t>
    </rPh>
    <rPh sb="16" eb="18">
      <t>ビョウイン</t>
    </rPh>
    <phoneticPr fontId="1"/>
  </si>
  <si>
    <t>以下の治験の実施に係る費用は下記のとおりです。なお、各費用には、別途消費税及び地方消費税が加算されます。</t>
    <rPh sb="0" eb="2">
      <t>イカ</t>
    </rPh>
    <rPh sb="3" eb="5">
      <t>チケン</t>
    </rPh>
    <rPh sb="6" eb="8">
      <t>ジッシ</t>
    </rPh>
    <rPh sb="9" eb="10">
      <t>カカ</t>
    </rPh>
    <rPh sb="11" eb="13">
      <t>ヒヨウ</t>
    </rPh>
    <rPh sb="14" eb="16">
      <t>カキ</t>
    </rPh>
    <rPh sb="26" eb="29">
      <t>カクヒヨウ</t>
    </rPh>
    <rPh sb="32" eb="34">
      <t>ベット</t>
    </rPh>
    <rPh sb="34" eb="37">
      <t>ショウヒゼイ</t>
    </rPh>
    <rPh sb="37" eb="38">
      <t>オヨ</t>
    </rPh>
    <rPh sb="39" eb="41">
      <t>チホウ</t>
    </rPh>
    <rPh sb="41" eb="44">
      <t>ショウヒゼイ</t>
    </rPh>
    <rPh sb="45" eb="47">
      <t>カサン</t>
    </rPh>
    <phoneticPr fontId="1"/>
  </si>
  <si>
    <t>（税法の改正により消費税および地方消費税が変動した場合には、変動後の税率により計算します。）</t>
    <rPh sb="1" eb="3">
      <t>ゼイホウ</t>
    </rPh>
    <rPh sb="4" eb="6">
      <t>カイセイ</t>
    </rPh>
    <rPh sb="9" eb="12">
      <t>ショウヒゼイ</t>
    </rPh>
    <rPh sb="15" eb="17">
      <t>チホウ</t>
    </rPh>
    <rPh sb="17" eb="20">
      <t>ショウヒゼイ</t>
    </rPh>
    <rPh sb="21" eb="23">
      <t>ヘンドウ</t>
    </rPh>
    <rPh sb="25" eb="27">
      <t>バアイ</t>
    </rPh>
    <rPh sb="30" eb="32">
      <t>ヘンドウ</t>
    </rPh>
    <rPh sb="32" eb="33">
      <t>ゴ</t>
    </rPh>
    <rPh sb="34" eb="36">
      <t>ゼイリツ</t>
    </rPh>
    <rPh sb="39" eb="41">
      <t>ケイサン</t>
    </rPh>
    <phoneticPr fontId="1"/>
  </si>
  <si>
    <t>「複数ある項目のいずれかを満たす」の場合はその項目を1ずつ数える。</t>
    <rPh sb="1" eb="3">
      <t>フクスウ</t>
    </rPh>
    <rPh sb="5" eb="7">
      <t>コウモク</t>
    </rPh>
    <rPh sb="13" eb="14">
      <t>ミ</t>
    </rPh>
    <rPh sb="18" eb="20">
      <t>バアイ</t>
    </rPh>
    <rPh sb="23" eb="25">
      <t>コウモク</t>
    </rPh>
    <rPh sb="29" eb="30">
      <t>カゾ</t>
    </rPh>
    <phoneticPr fontId="1"/>
  </si>
  <si>
    <t>の欄に必要事項を入力してください（契約期間は年月まで）。</t>
    <rPh sb="8" eb="10">
      <t>ニュウリョク</t>
    </rPh>
    <rPh sb="17" eb="19">
      <t>ケイヤク</t>
    </rPh>
    <rPh sb="19" eb="21">
      <t>キカン</t>
    </rPh>
    <rPh sb="22" eb="23">
      <t>ネン</t>
    </rPh>
    <rPh sb="23" eb="24">
      <t>ツキ</t>
    </rPh>
    <phoneticPr fontId="1"/>
  </si>
  <si>
    <t>請求額合計（確認用）</t>
    <rPh sb="0" eb="2">
      <t>セイキュウ</t>
    </rPh>
    <rPh sb="2" eb="3">
      <t>ガク</t>
    </rPh>
    <rPh sb="3" eb="5">
      <t>ゴウケイ</t>
    </rPh>
    <rPh sb="6" eb="9">
      <t>カクニンヨウ</t>
    </rPh>
    <phoneticPr fontId="1"/>
  </si>
  <si>
    <t>50週以上の場合は25週ごとに9ポイント加算。</t>
    <rPh sb="2" eb="3">
      <t>シュウ</t>
    </rPh>
    <rPh sb="3" eb="5">
      <t>イジョウ</t>
    </rPh>
    <rPh sb="6" eb="8">
      <t>バアイ</t>
    </rPh>
    <rPh sb="11" eb="12">
      <t>シュウ</t>
    </rPh>
    <rPh sb="20" eb="22">
      <t>カサン</t>
    </rPh>
    <phoneticPr fontId="1"/>
  </si>
  <si>
    <t>50週以上の場合は25～49週にチェックし、かつ総週数を入力する。</t>
    <rPh sb="2" eb="3">
      <t>シュウ</t>
    </rPh>
    <rPh sb="3" eb="5">
      <t>イジョウ</t>
    </rPh>
    <rPh sb="6" eb="8">
      <t>バアイ</t>
    </rPh>
    <rPh sb="14" eb="15">
      <t>シュウ</t>
    </rPh>
    <rPh sb="24" eb="25">
      <t>ソウ</t>
    </rPh>
    <rPh sb="25" eb="27">
      <t>シュウスウ</t>
    </rPh>
    <rPh sb="28" eb="30">
      <t>ニュウリョク</t>
    </rPh>
    <phoneticPr fontId="1"/>
  </si>
  <si>
    <t>一般的検査・非侵襲的機能検査・画像診断項目数</t>
    <rPh sb="0" eb="3">
      <t>イッパンテキ</t>
    </rPh>
    <rPh sb="3" eb="5">
      <t>ケンサ</t>
    </rPh>
    <rPh sb="6" eb="10">
      <t>ヒシンシュウテキ</t>
    </rPh>
    <rPh sb="10" eb="12">
      <t>キノウ</t>
    </rPh>
    <rPh sb="12" eb="14">
      <t>ケンサ</t>
    </rPh>
    <rPh sb="15" eb="17">
      <t>ガゾウ</t>
    </rPh>
    <rPh sb="17" eb="19">
      <t>シンダン</t>
    </rPh>
    <rPh sb="19" eb="21">
      <t>コウモク</t>
    </rPh>
    <rPh sb="21" eb="22">
      <t>スウ</t>
    </rPh>
    <phoneticPr fontId="1"/>
  </si>
  <si>
    <t>契約終了後のモニタリング</t>
    <rPh sb="0" eb="2">
      <t>ケイヤク</t>
    </rPh>
    <rPh sb="2" eb="5">
      <t>シュウリョウゴ</t>
    </rPh>
    <phoneticPr fontId="1"/>
  </si>
  <si>
    <t>契約期間終了後のモニタリングに要する費用　　　　　　　　　　　　　　　算出基準：100,000円/回</t>
    <rPh sb="0" eb="2">
      <t>ケイヤク</t>
    </rPh>
    <rPh sb="2" eb="4">
      <t>キカン</t>
    </rPh>
    <rPh sb="4" eb="6">
      <t>シュウリョウ</t>
    </rPh>
    <rPh sb="6" eb="7">
      <t>アト</t>
    </rPh>
    <rPh sb="15" eb="16">
      <t>ヨウ</t>
    </rPh>
    <rPh sb="18" eb="20">
      <t>ヒヨウ</t>
    </rPh>
    <rPh sb="35" eb="37">
      <t>サンシュツ</t>
    </rPh>
    <rPh sb="37" eb="39">
      <t>キジュン</t>
    </rPh>
    <rPh sb="47" eb="48">
      <t>エン</t>
    </rPh>
    <rPh sb="49" eb="50">
      <t>カイ</t>
    </rPh>
    <phoneticPr fontId="1"/>
  </si>
  <si>
    <t>原則契約締結時一括納入となります。</t>
    <rPh sb="0" eb="2">
      <t>ゲンソク</t>
    </rPh>
    <rPh sb="2" eb="4">
      <t>ケイヤク</t>
    </rPh>
    <rPh sb="4" eb="6">
      <t>テイケツ</t>
    </rPh>
    <rPh sb="6" eb="7">
      <t>ジ</t>
    </rPh>
    <rPh sb="7" eb="9">
      <t>イッカツ</t>
    </rPh>
    <rPh sb="9" eb="11">
      <t>ノウニュウ</t>
    </rPh>
    <phoneticPr fontId="1"/>
  </si>
  <si>
    <t>スタッフトレーニング（薬剤師以外）</t>
    <rPh sb="11" eb="14">
      <t>ヤクザイシ</t>
    </rPh>
    <rPh sb="14" eb="16">
      <t>イガイ</t>
    </rPh>
    <phoneticPr fontId="1"/>
  </si>
  <si>
    <t>看護師や技師等スタッフのトレーニング及びその記録が必要な場合「有」。</t>
    <rPh sb="0" eb="3">
      <t>カンゴシ</t>
    </rPh>
    <rPh sb="4" eb="6">
      <t>ギシ</t>
    </rPh>
    <rPh sb="6" eb="7">
      <t>トウ</t>
    </rPh>
    <rPh sb="18" eb="19">
      <t>オヨ</t>
    </rPh>
    <rPh sb="22" eb="24">
      <t>キロク</t>
    </rPh>
    <rPh sb="25" eb="27">
      <t>ヒツヨウ</t>
    </rPh>
    <rPh sb="28" eb="30">
      <t>バアイ</t>
    </rPh>
    <rPh sb="31" eb="32">
      <t>アリ</t>
    </rPh>
    <phoneticPr fontId="1"/>
  </si>
  <si>
    <t>無菌調剤の有無</t>
    <rPh sb="0" eb="4">
      <t>ムキンチョウザイ</t>
    </rPh>
    <rPh sb="5" eb="7">
      <t>ウム</t>
    </rPh>
    <phoneticPr fontId="1"/>
  </si>
  <si>
    <t>要素毎に該当するポイントを求め、A～Pのポイントの合計をその試験の合計ポイントとし、1症例あたりの研究費を算出する。</t>
    <rPh sb="0" eb="2">
      <t>ヨウソ</t>
    </rPh>
    <rPh sb="2" eb="3">
      <t>ゴト</t>
    </rPh>
    <rPh sb="4" eb="6">
      <t>ガイトウ</t>
    </rPh>
    <rPh sb="13" eb="14">
      <t>モト</t>
    </rPh>
    <rPh sb="25" eb="27">
      <t>ゴウケイ</t>
    </rPh>
    <rPh sb="30" eb="32">
      <t>シケン</t>
    </rPh>
    <rPh sb="33" eb="35">
      <t>ゴウケイ</t>
    </rPh>
    <rPh sb="43" eb="45">
      <t>ショウレイ</t>
    </rPh>
    <rPh sb="49" eb="52">
      <t>ケンキュウヒ</t>
    </rPh>
    <rPh sb="53" eb="55">
      <t>サンシュツ</t>
    </rPh>
    <phoneticPr fontId="1"/>
  </si>
  <si>
    <t>有</t>
    <rPh sb="0" eb="1">
      <t>アリ</t>
    </rPh>
    <phoneticPr fontId="1"/>
  </si>
  <si>
    <t>無菌調剤が必要な場合「有」。</t>
    <rPh sb="0" eb="2">
      <t>ムキン</t>
    </rPh>
    <rPh sb="2" eb="4">
      <t>チョウザイ</t>
    </rPh>
    <rPh sb="5" eb="7">
      <t>ヒツヨウ</t>
    </rPh>
    <rPh sb="8" eb="10">
      <t>バアイ</t>
    </rPh>
    <rPh sb="11" eb="12">
      <t>アリ</t>
    </rPh>
    <phoneticPr fontId="1"/>
  </si>
  <si>
    <t>無菌調剤の有無</t>
    <rPh sb="0" eb="2">
      <t>ムキン</t>
    </rPh>
    <rPh sb="2" eb="4">
      <t>チョウザイ</t>
    </rPh>
    <rPh sb="5" eb="7">
      <t>ウム</t>
    </rPh>
    <phoneticPr fontId="1"/>
  </si>
  <si>
    <t>区分</t>
    <rPh sb="0" eb="2">
      <t>クブン</t>
    </rPh>
    <phoneticPr fontId="1"/>
  </si>
  <si>
    <t>契約月合計</t>
    <rPh sb="0" eb="5">
      <t>ケイヤクヅキゴウケイ</t>
    </rPh>
    <phoneticPr fontId="1"/>
  </si>
  <si>
    <t>症例追加や期間延長等で追加費用が発生する場合は、変更契約書締結時に請求します。</t>
    <rPh sb="0" eb="2">
      <t>ショウレイ</t>
    </rPh>
    <rPh sb="2" eb="4">
      <t>ツイカ</t>
    </rPh>
    <rPh sb="5" eb="7">
      <t>キカン</t>
    </rPh>
    <rPh sb="7" eb="9">
      <t>エンチョウ</t>
    </rPh>
    <rPh sb="9" eb="10">
      <t>トウ</t>
    </rPh>
    <rPh sb="11" eb="13">
      <t>ツイカ</t>
    </rPh>
    <rPh sb="13" eb="15">
      <t>ヒヨウ</t>
    </rPh>
    <rPh sb="16" eb="18">
      <t>ハッセイ</t>
    </rPh>
    <rPh sb="20" eb="22">
      <t>バアイ</t>
    </rPh>
    <rPh sb="24" eb="26">
      <t>ヘンコウ</t>
    </rPh>
    <rPh sb="26" eb="29">
      <t>ケイヤクショ</t>
    </rPh>
    <rPh sb="29" eb="31">
      <t>テイケツ</t>
    </rPh>
    <rPh sb="31" eb="32">
      <t>ジ</t>
    </rPh>
    <rPh sb="33" eb="35">
      <t>セイキュウ</t>
    </rPh>
    <phoneticPr fontId="1"/>
  </si>
  <si>
    <t>期間延長・症例追加等で費用が発生する場合、新たにポイント表を作成してください。</t>
    <rPh sb="0" eb="2">
      <t>キカン</t>
    </rPh>
    <rPh sb="2" eb="4">
      <t>エンチョウ</t>
    </rPh>
    <rPh sb="5" eb="7">
      <t>ショウレイ</t>
    </rPh>
    <rPh sb="7" eb="9">
      <t>ツイカ</t>
    </rPh>
    <rPh sb="9" eb="10">
      <t>トウ</t>
    </rPh>
    <rPh sb="11" eb="13">
      <t>ヒヨウ</t>
    </rPh>
    <rPh sb="14" eb="16">
      <t>ハッセイ</t>
    </rPh>
    <rPh sb="18" eb="20">
      <t>バアイ</t>
    </rPh>
    <rPh sb="21" eb="22">
      <t>アラ</t>
    </rPh>
    <rPh sb="28" eb="29">
      <t>ヒョウ</t>
    </rPh>
    <rPh sb="30" eb="32">
      <t>サクセイ</t>
    </rPh>
    <phoneticPr fontId="1"/>
  </si>
  <si>
    <t>試験終了報告、製造販売承認取得（開発中止・再評価）等の報告は、契約満了後であっても費用はかかりません。</t>
    <rPh sb="0" eb="2">
      <t>シケン</t>
    </rPh>
    <rPh sb="2" eb="4">
      <t>シュウリョウ</t>
    </rPh>
    <rPh sb="4" eb="6">
      <t>ホウコク</t>
    </rPh>
    <rPh sb="7" eb="9">
      <t>セイゾウ</t>
    </rPh>
    <rPh sb="9" eb="11">
      <t>ハンバイ</t>
    </rPh>
    <rPh sb="11" eb="13">
      <t>ショウニン</t>
    </rPh>
    <rPh sb="13" eb="15">
      <t>シュトク</t>
    </rPh>
    <rPh sb="16" eb="18">
      <t>カイハツ</t>
    </rPh>
    <rPh sb="18" eb="20">
      <t>チュウシ</t>
    </rPh>
    <rPh sb="21" eb="24">
      <t>サイヒョウカ</t>
    </rPh>
    <rPh sb="25" eb="26">
      <t>トウ</t>
    </rPh>
    <rPh sb="27" eb="29">
      <t>ホウコク</t>
    </rPh>
    <rPh sb="31" eb="33">
      <t>ケイヤク</t>
    </rPh>
    <rPh sb="33" eb="35">
      <t>マンリョウ</t>
    </rPh>
    <rPh sb="35" eb="36">
      <t>ゴ</t>
    </rPh>
    <rPh sb="41" eb="43">
      <t>ヒヨウ</t>
    </rPh>
    <phoneticPr fontId="1"/>
  </si>
  <si>
    <t>迅速審査費用、外部委員への謝金が含まれます。</t>
    <rPh sb="0" eb="2">
      <t>ジンソク</t>
    </rPh>
    <rPh sb="2" eb="4">
      <t>シンサ</t>
    </rPh>
    <rPh sb="4" eb="6">
      <t>ヒヨウ</t>
    </rPh>
    <rPh sb="7" eb="9">
      <t>ガイブ</t>
    </rPh>
    <rPh sb="9" eb="11">
      <t>イイン</t>
    </rPh>
    <rPh sb="13" eb="15">
      <t>シャキン</t>
    </rPh>
    <rPh sb="16" eb="17">
      <t>フク</t>
    </rPh>
    <phoneticPr fontId="1"/>
  </si>
  <si>
    <t>治験関連文書の保存は文書管理システムによる電磁的保存になります。治験実施中は別途費用がかかります。</t>
  </si>
  <si>
    <t>③事前準備費</t>
    <rPh sb="1" eb="6">
      <t>ジゼンジュンビヒ</t>
    </rPh>
    <phoneticPr fontId="1"/>
  </si>
  <si>
    <t>④治験事務局費</t>
    <rPh sb="1" eb="7">
      <t>チケンジムキョクヒ</t>
    </rPh>
    <phoneticPr fontId="1"/>
  </si>
  <si>
    <t>10,000円×契約月</t>
    <rPh sb="6" eb="7">
      <t>エン</t>
    </rPh>
    <rPh sb="8" eb="10">
      <t>ケイヤク</t>
    </rPh>
    <rPh sb="10" eb="11">
      <t>ツキ</t>
    </rPh>
    <phoneticPr fontId="1"/>
  </si>
  <si>
    <t>⑤病院事務費</t>
    <rPh sb="1" eb="3">
      <t>ビョウイン</t>
    </rPh>
    <rPh sb="3" eb="6">
      <t>ジムヒ</t>
    </rPh>
    <phoneticPr fontId="1"/>
  </si>
  <si>
    <t>⑥病院管理費</t>
    <rPh sb="1" eb="3">
      <t>ビョウイン</t>
    </rPh>
    <rPh sb="3" eb="5">
      <t>カンリ</t>
    </rPh>
    <rPh sb="5" eb="6">
      <t>ヒ</t>
    </rPh>
    <phoneticPr fontId="1"/>
  </si>
  <si>
    <t>算出基準：上記費用（②＋③＋④）×25％</t>
    <rPh sb="0" eb="2">
      <t>サンシュツ</t>
    </rPh>
    <rPh sb="2" eb="4">
      <t>キジュン</t>
    </rPh>
    <rPh sb="5" eb="7">
      <t>ジョウキ</t>
    </rPh>
    <rPh sb="7" eb="9">
      <t>ヒヨウ</t>
    </rPh>
    <phoneticPr fontId="1"/>
  </si>
  <si>
    <t>算出基準：上記費用（②＋③＋④＋⑤）×30％</t>
    <rPh sb="0" eb="2">
      <t>サンシュツ</t>
    </rPh>
    <rPh sb="2" eb="4">
      <t>キジュン</t>
    </rPh>
    <rPh sb="5" eb="7">
      <t>ジョウキ</t>
    </rPh>
    <rPh sb="7" eb="9">
      <t>ヒヨウ</t>
    </rPh>
    <phoneticPr fontId="1"/>
  </si>
  <si>
    <t>算出基準：上記費用（①＋②）×30％</t>
    <rPh sb="0" eb="2">
      <t>サンシュツ</t>
    </rPh>
    <rPh sb="2" eb="4">
      <t>キジュン</t>
    </rPh>
    <rPh sb="5" eb="7">
      <t>ジョウキ</t>
    </rPh>
    <rPh sb="7" eb="9">
      <t>ヒヨウ</t>
    </rPh>
    <phoneticPr fontId="1"/>
  </si>
  <si>
    <t>150,000円（初回契約時のみ算出）</t>
    <rPh sb="7" eb="8">
      <t>エン</t>
    </rPh>
    <rPh sb="9" eb="14">
      <t>ショカイケイヤクジ</t>
    </rPh>
    <rPh sb="16" eb="18">
      <t>サンシュツ</t>
    </rPh>
    <phoneticPr fontId="1"/>
  </si>
  <si>
    <t>③事前準備費</t>
    <rPh sb="1" eb="6">
      <t>ジゼンジュンビヒ</t>
    </rPh>
    <phoneticPr fontId="1"/>
  </si>
  <si>
    <t>合意～契約までに必要な事務手続き、院内体制の整備等に必要な費用です。初回契約時のみ算定します。</t>
    <rPh sb="0" eb="2">
      <t>ゴウイ</t>
    </rPh>
    <rPh sb="3" eb="5">
      <t>ケイヤク</t>
    </rPh>
    <rPh sb="8" eb="10">
      <t>ヒツヨウ</t>
    </rPh>
    <rPh sb="11" eb="15">
      <t>ジムテツヅ</t>
    </rPh>
    <rPh sb="17" eb="21">
      <t>インナイタイセイ</t>
    </rPh>
    <rPh sb="22" eb="25">
      <t>セイビトウ</t>
    </rPh>
    <rPh sb="26" eb="28">
      <t>ヒツヨウ</t>
    </rPh>
    <rPh sb="29" eb="31">
      <t>ヒヨウ</t>
    </rPh>
    <rPh sb="34" eb="39">
      <t>ショカイケイヤクジ</t>
    </rPh>
    <rPh sb="41" eb="43">
      <t>サンテイ</t>
    </rPh>
    <phoneticPr fontId="1"/>
  </si>
  <si>
    <t>④治験事務局費</t>
    <rPh sb="1" eb="7">
      <t>チケンジムキョクヒ</t>
    </rPh>
    <phoneticPr fontId="1"/>
  </si>
  <si>
    <t>治験事務局の運営に必要な費用です。人件費、治験実施中の事務手続き等に係る費用です。</t>
    <rPh sb="0" eb="5">
      <t>チケンジムキョク</t>
    </rPh>
    <rPh sb="6" eb="8">
      <t>ウンエイ</t>
    </rPh>
    <rPh sb="9" eb="11">
      <t>ヒツヨウ</t>
    </rPh>
    <rPh sb="12" eb="14">
      <t>ヒヨウ</t>
    </rPh>
    <rPh sb="17" eb="20">
      <t>ジンケンヒ</t>
    </rPh>
    <rPh sb="21" eb="26">
      <t>チケンジッシチュウ</t>
    </rPh>
    <rPh sb="27" eb="31">
      <t>ジムテツヅ</t>
    </rPh>
    <rPh sb="32" eb="33">
      <t>ナド</t>
    </rPh>
    <rPh sb="34" eb="35">
      <t>カカ</t>
    </rPh>
    <rPh sb="36" eb="38">
      <t>ヒヨウ</t>
    </rPh>
    <phoneticPr fontId="1"/>
  </si>
  <si>
    <t>⑤病院事務費</t>
    <phoneticPr fontId="1"/>
  </si>
  <si>
    <t>⑥病院管理費</t>
    <phoneticPr fontId="1"/>
  </si>
  <si>
    <t>機械損料、建物使用料、その他①～⑤に該当しない治験関連費用です。</t>
    <rPh sb="0" eb="2">
      <t>キカイ</t>
    </rPh>
    <rPh sb="2" eb="4">
      <t>ソンリョウ</t>
    </rPh>
    <rPh sb="5" eb="7">
      <t>タテモノ</t>
    </rPh>
    <rPh sb="7" eb="10">
      <t>シヨウリョウ</t>
    </rPh>
    <rPh sb="13" eb="14">
      <t>タ</t>
    </rPh>
    <rPh sb="18" eb="20">
      <t>ガイトウ</t>
    </rPh>
    <rPh sb="23" eb="25">
      <t>チケン</t>
    </rPh>
    <rPh sb="25" eb="27">
      <t>カンレン</t>
    </rPh>
    <rPh sb="27" eb="29">
      <t>ヒヨウ</t>
    </rPh>
    <phoneticPr fontId="1"/>
  </si>
  <si>
    <t>文書管理クラウドシステム
利用料</t>
    <rPh sb="0" eb="2">
      <t>ブンショ</t>
    </rPh>
    <rPh sb="2" eb="4">
      <t>カンリ</t>
    </rPh>
    <rPh sb="13" eb="16">
      <t>リヨウリョウ</t>
    </rPh>
    <phoneticPr fontId="1"/>
  </si>
  <si>
    <t>当該治験の記録の作成・授受・保存等に要する費用
算出基準：　契約締結年度 10,000円/月　　次年度以降 120,000円/年度</t>
    <rPh sb="0" eb="4">
      <t>トウガイチケン</t>
    </rPh>
    <rPh sb="5" eb="7">
      <t>キロク</t>
    </rPh>
    <rPh sb="8" eb="10">
      <t>サクセイ</t>
    </rPh>
    <rPh sb="11" eb="13">
      <t>ジュジュ</t>
    </rPh>
    <rPh sb="14" eb="16">
      <t>ホゾン</t>
    </rPh>
    <rPh sb="16" eb="17">
      <t>ナド</t>
    </rPh>
    <rPh sb="18" eb="19">
      <t>ヨウ</t>
    </rPh>
    <rPh sb="21" eb="23">
      <t>ヒヨウ</t>
    </rPh>
    <rPh sb="24" eb="28">
      <t>サンシュツキジュン</t>
    </rPh>
    <rPh sb="30" eb="32">
      <t>ケイヤク</t>
    </rPh>
    <rPh sb="32" eb="34">
      <t>テイケツ</t>
    </rPh>
    <rPh sb="34" eb="36">
      <t>ネンド</t>
    </rPh>
    <rPh sb="43" eb="44">
      <t>エン</t>
    </rPh>
    <rPh sb="45" eb="46">
      <t>ツキ</t>
    </rPh>
    <rPh sb="48" eb="53">
      <t>ジネンドイコウ</t>
    </rPh>
    <rPh sb="61" eb="62">
      <t>エン</t>
    </rPh>
    <rPh sb="63" eb="65">
      <t>ネンド</t>
    </rPh>
    <phoneticPr fontId="1"/>
  </si>
  <si>
    <t>研究費の納入期限は納入通知書発行日から30日以内です。対応が難しい場合は事前にご相談ください。</t>
    <rPh sb="0" eb="3">
      <t>ケンキュウヒ</t>
    </rPh>
    <rPh sb="4" eb="6">
      <t>ノウニュウ</t>
    </rPh>
    <rPh sb="6" eb="8">
      <t>キゲン</t>
    </rPh>
    <rPh sb="9" eb="11">
      <t>ノウニュウ</t>
    </rPh>
    <rPh sb="11" eb="14">
      <t>ツウチショ</t>
    </rPh>
    <rPh sb="14" eb="17">
      <t>ハッコウビ</t>
    </rPh>
    <rPh sb="21" eb="22">
      <t>ニチ</t>
    </rPh>
    <rPh sb="22" eb="24">
      <t>イナイ</t>
    </rPh>
    <rPh sb="27" eb="29">
      <t>タイオウ</t>
    </rPh>
    <rPh sb="30" eb="31">
      <t>ムズカ</t>
    </rPh>
    <rPh sb="33" eb="35">
      <t>バアイ</t>
    </rPh>
    <rPh sb="36" eb="38">
      <t>ジゼン</t>
    </rPh>
    <rPh sb="40" eb="42">
      <t>ソウダン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</si>
</sst>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yyyy&quot;年&quot;m&quot;月&quot;;@"/>
    <numFmt numFmtId="177" formatCode="#,###&quot;円&quot;"/>
  </numFmts>
  <fonts count="32"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8"/>
      <color theme="1"/>
      <name val="ＭＳ Ｐゴシック"/>
      <family val="2"/>
      <charset val="128"/>
      <scheme val="minor"/>
    </font>
    <font>
      <sz val="9"/>
      <color theme="0"/>
      <name val="ＭＳ Ｐゴシック"/>
      <family val="2"/>
      <charset val="128"/>
      <scheme val="minor"/>
    </font>
    <font>
      <b/>
      <sz val="9"/>
      <color theme="1"/>
      <name val="ＭＳ Ｐゴシック"/>
      <family val="3"/>
      <charset val="128"/>
      <scheme val="minor"/>
    </font>
    <font>
      <sz val="9"/>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b/>
      <sz val="10"/>
      <color theme="1"/>
      <name val="ＭＳ Ｐゴシック"/>
      <family val="3"/>
      <charset val="128"/>
      <scheme val="minor"/>
    </font>
    <font>
      <b/>
      <sz val="12"/>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9"/>
      <name val="ＭＳ Ｐゴシック"/>
      <family val="2"/>
      <charset val="128"/>
      <scheme val="minor"/>
    </font>
    <font>
      <sz val="9"/>
      <name val="ＭＳ Ｐゴシック"/>
      <family val="3"/>
      <charset val="128"/>
      <scheme val="minor"/>
    </font>
    <font>
      <b/>
      <sz val="9"/>
      <name val="ＭＳ Ｐゴシック"/>
      <family val="3"/>
      <charset val="128"/>
      <scheme val="minor"/>
    </font>
    <font>
      <b/>
      <sz val="11"/>
      <name val="ＭＳ Ｐゴシック"/>
      <family val="3"/>
      <charset val="128"/>
      <scheme val="minor"/>
    </font>
    <font>
      <u/>
      <sz val="10"/>
      <color theme="1"/>
      <name val="ＭＳ Ｐゴシック"/>
      <family val="3"/>
      <charset val="128"/>
      <scheme val="minor"/>
    </font>
    <font>
      <sz val="12"/>
      <color theme="1"/>
      <name val="ＭＳ Ｐゴシック"/>
      <family val="2"/>
      <charset val="128"/>
      <scheme val="minor"/>
    </font>
    <font>
      <sz val="10"/>
      <name val="ＭＳ Ｐゴシック"/>
      <family val="3"/>
      <charset val="128"/>
      <scheme val="minor"/>
    </font>
    <font>
      <sz val="10"/>
      <color rgb="FFFF3399"/>
      <name val="ＭＳ Ｐゴシック"/>
      <family val="3"/>
      <charset val="128"/>
      <scheme val="minor"/>
    </font>
    <font>
      <sz val="10"/>
      <color rgb="FFFF0000"/>
      <name val="ＭＳ Ｐゴシック"/>
      <family val="3"/>
      <charset val="128"/>
      <scheme val="minor"/>
    </font>
    <font>
      <sz val="10"/>
      <name val="ＭＳ Ｐゴシック"/>
      <family val="2"/>
      <charset val="128"/>
      <scheme val="minor"/>
    </font>
    <font>
      <sz val="10"/>
      <color theme="1" tint="0.14999847407452621"/>
      <name val="ＭＳ Ｐゴシック"/>
      <family val="3"/>
      <charset val="128"/>
      <scheme val="minor"/>
    </font>
    <font>
      <sz val="9"/>
      <color theme="0"/>
      <name val="ＭＳ Ｐゴシック"/>
      <family val="3"/>
      <charset val="128"/>
      <scheme val="minor"/>
    </font>
    <font>
      <sz val="8"/>
      <name val="ＭＳ Ｐゴシック"/>
      <family val="2"/>
      <charset val="128"/>
      <scheme val="minor"/>
    </font>
    <font>
      <sz val="8.5"/>
      <color theme="1"/>
      <name val="ＭＳ Ｐゴシック"/>
      <family val="2"/>
      <charset val="128"/>
      <scheme val="minor"/>
    </font>
    <font>
      <sz val="10"/>
      <color theme="4" tint="-0.249977111117893"/>
      <name val="ＭＳ Ｐゴシック"/>
      <family val="3"/>
      <charset val="128"/>
      <scheme val="minor"/>
    </font>
    <font>
      <sz val="10"/>
      <color theme="8" tint="-0.499984740745262"/>
      <name val="ＭＳ Ｐゴシック"/>
      <family val="3"/>
      <charset val="128"/>
      <scheme val="minor"/>
    </font>
    <font>
      <sz val="11"/>
      <name val="ＭＳ Ｐゴシック"/>
      <family val="3"/>
      <charset val="128"/>
      <scheme val="minor"/>
    </font>
    <font>
      <sz val="8"/>
      <name val="ＭＳ Ｐゴシック"/>
      <family val="3"/>
      <charset val="128"/>
      <scheme val="minor"/>
    </font>
    <font>
      <sz val="10"/>
      <color theme="8" tint="-0.499984740745262"/>
      <name val="ＭＳ Ｐゴシック"/>
      <family val="2"/>
      <charset val="128"/>
      <scheme val="minor"/>
    </font>
  </fonts>
  <fills count="4">
    <fill>
      <patternFill patternType="none"/>
    </fill>
    <fill>
      <patternFill patternType="gray125"/>
    </fill>
    <fill>
      <patternFill patternType="solid">
        <fgColor rgb="FFFFCCFF"/>
        <bgColor indexed="64"/>
      </patternFill>
    </fill>
    <fill>
      <patternFill patternType="solid">
        <fgColor theme="0"/>
        <bgColor indexed="64"/>
      </patternFill>
    </fill>
  </fills>
  <borders count="5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top style="thin">
        <color theme="0"/>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style="thin">
        <color auto="1"/>
      </right>
      <top style="thin">
        <color auto="1"/>
      </top>
      <bottom/>
      <diagonal/>
    </border>
    <border>
      <left/>
      <right/>
      <top style="hair">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top style="thin">
        <color auto="1"/>
      </top>
      <bottom style="thin">
        <color auto="1"/>
      </bottom>
      <diagonal/>
    </border>
    <border>
      <left style="thin">
        <color rgb="FFFF0000"/>
      </left>
      <right style="thin">
        <color rgb="FFFF0000"/>
      </right>
      <top style="thin">
        <color rgb="FFFF0000"/>
      </top>
      <bottom style="thin">
        <color rgb="FFFF0000"/>
      </bottom>
      <diagonal/>
    </border>
    <border>
      <left/>
      <right style="thin">
        <color auto="1"/>
      </right>
      <top style="thin">
        <color theme="0"/>
      </top>
      <bottom style="thin">
        <color auto="1"/>
      </bottom>
      <diagonal/>
    </border>
    <border>
      <left/>
      <right style="thin">
        <color auto="1"/>
      </right>
      <top style="thin">
        <color auto="1"/>
      </top>
      <bottom style="hair">
        <color auto="1"/>
      </bottom>
      <diagonal/>
    </border>
    <border>
      <left style="thin">
        <color auto="1"/>
      </left>
      <right/>
      <top style="thin">
        <color theme="0"/>
      </top>
      <bottom style="thin">
        <color auto="1"/>
      </bottom>
      <diagonal/>
    </border>
    <border>
      <left style="thin">
        <color auto="1"/>
      </left>
      <right style="thin">
        <color theme="0"/>
      </right>
      <top style="thin">
        <color auto="1"/>
      </top>
      <bottom/>
      <diagonal/>
    </border>
    <border>
      <left style="thin">
        <color auto="1"/>
      </left>
      <right style="thin">
        <color theme="0"/>
      </right>
      <top style="thin">
        <color theme="0"/>
      </top>
      <bottom style="thin">
        <color auto="1"/>
      </bottom>
      <diagonal/>
    </border>
    <border>
      <left/>
      <right style="thin">
        <color theme="0"/>
      </right>
      <top style="thin">
        <color theme="0"/>
      </top>
      <bottom style="thin">
        <color auto="1"/>
      </bottom>
      <diagonal/>
    </border>
    <border>
      <left/>
      <right/>
      <top/>
      <bottom style="hair">
        <color auto="1"/>
      </bottom>
      <diagonal/>
    </border>
    <border>
      <left style="thin">
        <color auto="1"/>
      </left>
      <right/>
      <top style="thin">
        <color auto="1"/>
      </top>
      <bottom style="thin">
        <color theme="0"/>
      </bottom>
      <diagonal/>
    </border>
    <border>
      <left/>
      <right style="thin">
        <color auto="1"/>
      </right>
      <top style="thin">
        <color auto="1"/>
      </top>
      <bottom style="thin">
        <color theme="0"/>
      </bottom>
      <diagonal/>
    </border>
    <border>
      <left style="dotted">
        <color auto="1"/>
      </left>
      <right/>
      <top style="thin">
        <color auto="1"/>
      </top>
      <bottom style="thin">
        <color auto="1"/>
      </bottom>
      <diagonal/>
    </border>
    <border>
      <left/>
      <right style="thin">
        <color auto="1"/>
      </right>
      <top style="hair">
        <color auto="1"/>
      </top>
      <bottom style="thin">
        <color auto="1"/>
      </bottom>
      <diagonal/>
    </border>
    <border>
      <left style="thin">
        <color theme="0"/>
      </left>
      <right style="thin">
        <color auto="1"/>
      </right>
      <top style="thin">
        <color theme="0"/>
      </top>
      <bottom style="thin">
        <color auto="1"/>
      </bottom>
      <diagonal/>
    </border>
    <border>
      <left style="hair">
        <color theme="0"/>
      </left>
      <right style="thin">
        <color auto="1"/>
      </right>
      <top style="hair">
        <color auto="1"/>
      </top>
      <bottom style="hair">
        <color auto="1"/>
      </bottom>
      <diagonal/>
    </border>
    <border>
      <left style="hair">
        <color theme="0"/>
      </left>
      <right style="thin">
        <color auto="1"/>
      </right>
      <top style="hair">
        <color auto="1"/>
      </top>
      <bottom style="thin">
        <color auto="1"/>
      </bottom>
      <diagonal/>
    </border>
    <border>
      <left style="thin">
        <color auto="1"/>
      </left>
      <right style="thin">
        <color theme="0"/>
      </right>
      <top style="thin">
        <color auto="1"/>
      </top>
      <bottom style="thin">
        <color theme="0"/>
      </bottom>
      <diagonal/>
    </border>
    <border>
      <left style="hair">
        <color theme="0"/>
      </left>
      <right/>
      <top style="hair">
        <color auto="1"/>
      </top>
      <bottom style="hair">
        <color auto="1"/>
      </bottom>
      <diagonal/>
    </border>
    <border>
      <left/>
      <right style="hair">
        <color theme="0"/>
      </right>
      <top style="hair">
        <color auto="1"/>
      </top>
      <bottom style="hair">
        <color auto="1"/>
      </bottom>
      <diagonal/>
    </border>
    <border>
      <left/>
      <right style="hair">
        <color theme="0"/>
      </right>
      <top style="hair">
        <color auto="1"/>
      </top>
      <bottom style="thin">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diagonal/>
    </border>
    <border>
      <left/>
      <right style="thin">
        <color auto="1"/>
      </right>
      <top style="hair">
        <color auto="1"/>
      </top>
      <bottom/>
      <diagonal/>
    </border>
    <border>
      <left style="medium">
        <color rgb="FFFF0000"/>
      </left>
      <right style="medium">
        <color rgb="FFFF0000"/>
      </right>
      <top style="medium">
        <color rgb="FFFF0000"/>
      </top>
      <bottom style="medium">
        <color rgb="FFFF0000"/>
      </bottom>
      <diagonal/>
    </border>
    <border>
      <left style="thin">
        <color rgb="FFFF0000"/>
      </left>
      <right style="thin">
        <color rgb="FFFF0000"/>
      </right>
      <top style="thin">
        <color rgb="FFFF0000"/>
      </top>
      <bottom/>
      <diagonal/>
    </border>
    <border diagonalDown="1">
      <left style="thin">
        <color auto="1"/>
      </left>
      <right/>
      <top style="hair">
        <color auto="1"/>
      </top>
      <bottom style="hair">
        <color auto="1"/>
      </bottom>
      <diagonal style="hair">
        <color auto="1"/>
      </diagonal>
    </border>
    <border diagonalDown="1">
      <left style="thin">
        <color auto="1"/>
      </left>
      <right/>
      <top style="hair">
        <color auto="1"/>
      </top>
      <bottom style="thin">
        <color auto="1"/>
      </bottom>
      <diagonal style="hair">
        <color auto="1"/>
      </diagonal>
    </border>
  </borders>
  <cellStyleXfs count="1">
    <xf numFmtId="0" fontId="0" fillId="0" borderId="0">
      <alignment vertical="center"/>
    </xf>
  </cellStyleXfs>
  <cellXfs count="274">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5" xfId="0" applyFont="1" applyBorder="1">
      <alignment vertical="center"/>
    </xf>
    <xf numFmtId="0" fontId="2" fillId="0" borderId="4" xfId="0" applyFont="1" applyBorder="1">
      <alignment vertical="center"/>
    </xf>
    <xf numFmtId="0" fontId="2" fillId="0" borderId="6" xfId="0" applyFont="1" applyBorder="1" applyAlignment="1">
      <alignment horizontal="center" vertical="center" wrapText="1"/>
    </xf>
    <xf numFmtId="0" fontId="2" fillId="0" borderId="8" xfId="0" applyFont="1" applyBorder="1">
      <alignment vertical="center"/>
    </xf>
    <xf numFmtId="0" fontId="2" fillId="0" borderId="9" xfId="0" applyFont="1" applyBorder="1">
      <alignment vertical="center"/>
    </xf>
    <xf numFmtId="0" fontId="2" fillId="0" borderId="12" xfId="0" applyFont="1" applyBorder="1" applyAlignment="1">
      <alignment horizontal="center" vertical="center"/>
    </xf>
    <xf numFmtId="0" fontId="2" fillId="0" borderId="13" xfId="0" applyFont="1" applyBorder="1">
      <alignment vertical="center"/>
    </xf>
    <xf numFmtId="0" fontId="2" fillId="0" borderId="14" xfId="0" applyFont="1" applyBorder="1">
      <alignment vertical="center"/>
    </xf>
    <xf numFmtId="0" fontId="2" fillId="0" borderId="15" xfId="0" applyFont="1" applyBorder="1">
      <alignment vertical="center"/>
    </xf>
    <xf numFmtId="0" fontId="2" fillId="0" borderId="13" xfId="0" applyFont="1" applyBorder="1" applyAlignment="1">
      <alignment vertical="center" wrapText="1"/>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right" vertical="center"/>
    </xf>
    <xf numFmtId="0" fontId="2" fillId="0" borderId="7" xfId="0" applyFont="1" applyBorder="1" applyAlignment="1">
      <alignment horizontal="center"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18" xfId="0" applyFont="1" applyBorder="1">
      <alignment vertical="center"/>
    </xf>
    <xf numFmtId="0" fontId="2" fillId="0" borderId="18" xfId="0" applyFont="1" applyBorder="1" applyAlignment="1">
      <alignment horizontal="center" vertical="center"/>
    </xf>
    <xf numFmtId="0" fontId="2" fillId="0" borderId="3" xfId="0" applyFont="1" applyBorder="1">
      <alignment vertical="center"/>
    </xf>
    <xf numFmtId="0" fontId="2" fillId="0" borderId="20" xfId="0" applyFont="1" applyBorder="1" applyAlignment="1">
      <alignment horizontal="right" vertical="center"/>
    </xf>
    <xf numFmtId="0" fontId="2" fillId="0" borderId="1" xfId="0" applyFont="1" applyBorder="1" applyAlignment="1">
      <alignment horizontal="center" vertical="center"/>
    </xf>
    <xf numFmtId="0" fontId="2" fillId="0" borderId="7" xfId="0" applyFont="1" applyBorder="1">
      <alignment vertical="center"/>
    </xf>
    <xf numFmtId="0" fontId="6" fillId="0" borderId="0" xfId="0" applyFont="1">
      <alignment vertical="center"/>
    </xf>
    <xf numFmtId="0" fontId="2" fillId="0" borderId="3" xfId="0" applyFont="1" applyBorder="1" applyAlignment="1">
      <alignment horizontal="right" vertical="center"/>
    </xf>
    <xf numFmtId="0" fontId="2" fillId="0" borderId="2"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24" xfId="0" applyFont="1" applyBorder="1">
      <alignment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9" fillId="0" borderId="0" xfId="0" applyFont="1">
      <alignment vertical="center"/>
    </xf>
    <xf numFmtId="0" fontId="2" fillId="0" borderId="28" xfId="0" applyFont="1" applyBorder="1" applyAlignment="1">
      <alignment horizontal="center" vertical="center"/>
    </xf>
    <xf numFmtId="0" fontId="2" fillId="0" borderId="27" xfId="0" applyFont="1" applyBorder="1">
      <alignment vertical="center"/>
    </xf>
    <xf numFmtId="0" fontId="2" fillId="0" borderId="27" xfId="0" applyFont="1" applyBorder="1" applyAlignment="1">
      <alignment horizontal="center" vertical="center"/>
    </xf>
    <xf numFmtId="0" fontId="2" fillId="0" borderId="0" xfId="0" applyFont="1" applyAlignment="1">
      <alignment vertical="center" shrinkToFit="1"/>
    </xf>
    <xf numFmtId="0" fontId="6" fillId="0" borderId="0" xfId="0" applyFont="1" applyAlignment="1">
      <alignment vertical="center" shrinkToFit="1"/>
    </xf>
    <xf numFmtId="0" fontId="11" fillId="0" borderId="0" xfId="0" applyFont="1">
      <alignment vertical="center"/>
    </xf>
    <xf numFmtId="0" fontId="12" fillId="0" borderId="0" xfId="0" applyFont="1">
      <alignment vertical="center"/>
    </xf>
    <xf numFmtId="0" fontId="4" fillId="0" borderId="14" xfId="0" applyFont="1" applyBorder="1" applyAlignment="1">
      <alignment horizontal="center" vertical="center"/>
    </xf>
    <xf numFmtId="0" fontId="4" fillId="0" borderId="0" xfId="0" applyFont="1">
      <alignment vertical="center"/>
    </xf>
    <xf numFmtId="0" fontId="11" fillId="0" borderId="7" xfId="0" applyFont="1" applyBorder="1" applyAlignment="1">
      <alignment horizontal="center" vertical="center"/>
    </xf>
    <xf numFmtId="0" fontId="2" fillId="0" borderId="29" xfId="0" applyFont="1" applyBorder="1">
      <alignment vertical="center"/>
    </xf>
    <xf numFmtId="0" fontId="2" fillId="0" borderId="16" xfId="0" applyFont="1" applyBorder="1">
      <alignment vertical="center"/>
    </xf>
    <xf numFmtId="0" fontId="4"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vertical="center"/>
    </xf>
    <xf numFmtId="0" fontId="6" fillId="0" borderId="1" xfId="0" applyFont="1" applyBorder="1">
      <alignment vertical="center"/>
    </xf>
    <xf numFmtId="0" fontId="2" fillId="0" borderId="1" xfId="0" applyFont="1" applyBorder="1">
      <alignment vertical="center"/>
    </xf>
    <xf numFmtId="0" fontId="14" fillId="0" borderId="0" xfId="0" applyFont="1" applyAlignment="1">
      <alignment horizontal="right" vertical="center"/>
    </xf>
    <xf numFmtId="0" fontId="15" fillId="0" borderId="0" xfId="0" applyFont="1">
      <alignment vertical="center"/>
    </xf>
    <xf numFmtId="0" fontId="5" fillId="0" borderId="0" xfId="0" applyFont="1">
      <alignment vertical="center"/>
    </xf>
    <xf numFmtId="0" fontId="7" fillId="0" borderId="0" xfId="0" applyFont="1">
      <alignment vertical="center"/>
    </xf>
    <xf numFmtId="0" fontId="16" fillId="0" borderId="0" xfId="0" applyFont="1">
      <alignment vertical="center"/>
    </xf>
    <xf numFmtId="0" fontId="1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right" vertical="center"/>
    </xf>
    <xf numFmtId="0" fontId="13" fillId="0" borderId="14" xfId="0" applyFont="1" applyBorder="1" applyAlignment="1">
      <alignment horizontal="center" vertical="center"/>
    </xf>
    <xf numFmtId="0" fontId="17" fillId="0" borderId="0" xfId="0" applyFont="1">
      <alignment vertical="center"/>
    </xf>
    <xf numFmtId="0" fontId="13" fillId="0" borderId="14" xfId="0" applyFont="1" applyBorder="1" applyAlignment="1">
      <alignment horizontal="left" vertical="center"/>
    </xf>
    <xf numFmtId="0" fontId="18" fillId="0" borderId="0" xfId="0" applyFont="1">
      <alignment vertical="center"/>
    </xf>
    <xf numFmtId="0" fontId="11" fillId="0" borderId="1" xfId="0" applyFont="1" applyBorder="1">
      <alignment vertical="center"/>
    </xf>
    <xf numFmtId="0" fontId="11" fillId="0" borderId="30" xfId="0" applyFont="1" applyBorder="1">
      <alignment vertical="center"/>
    </xf>
    <xf numFmtId="0" fontId="11" fillId="0" borderId="23" xfId="0" applyFont="1" applyBorder="1">
      <alignment vertical="center"/>
    </xf>
    <xf numFmtId="0" fontId="11" fillId="0" borderId="3" xfId="0" applyFont="1" applyBorder="1">
      <alignment vertical="center"/>
    </xf>
    <xf numFmtId="0" fontId="11" fillId="0" borderId="20" xfId="0" applyFont="1" applyBorder="1">
      <alignment vertical="center"/>
    </xf>
    <xf numFmtId="0" fontId="11" fillId="0" borderId="4" xfId="0" applyFont="1" applyBorder="1">
      <alignment vertical="center"/>
    </xf>
    <xf numFmtId="0" fontId="11" fillId="0" borderId="5" xfId="0" applyFont="1" applyBorder="1">
      <alignment vertical="center"/>
    </xf>
    <xf numFmtId="0" fontId="11" fillId="0" borderId="22" xfId="0" applyFont="1" applyBorder="1">
      <alignment vertical="center"/>
    </xf>
    <xf numFmtId="0" fontId="11" fillId="0" borderId="2" xfId="0" applyFont="1" applyBorder="1">
      <alignment vertical="center"/>
    </xf>
    <xf numFmtId="0" fontId="11" fillId="0" borderId="24" xfId="0" applyFont="1" applyBorder="1">
      <alignment vertical="center"/>
    </xf>
    <xf numFmtId="0" fontId="11" fillId="0" borderId="25" xfId="0" applyFont="1" applyBorder="1">
      <alignment vertical="center"/>
    </xf>
    <xf numFmtId="0" fontId="11" fillId="0" borderId="16" xfId="0" applyFont="1" applyBorder="1">
      <alignment vertical="center"/>
    </xf>
    <xf numFmtId="0" fontId="22" fillId="0" borderId="0" xfId="0" applyFont="1" applyAlignment="1">
      <alignment horizontal="center" vertical="center"/>
    </xf>
    <xf numFmtId="0" fontId="19" fillId="0" borderId="0" xfId="0" applyFont="1">
      <alignment vertical="center"/>
    </xf>
    <xf numFmtId="0" fontId="23" fillId="0" borderId="0" xfId="0" applyFont="1">
      <alignment vertical="center"/>
    </xf>
    <xf numFmtId="0" fontId="19" fillId="0" borderId="0" xfId="0" applyFont="1" applyAlignment="1">
      <alignment horizontal="center" vertical="center"/>
    </xf>
    <xf numFmtId="0" fontId="3" fillId="0" borderId="0" xfId="0" applyFont="1">
      <alignment vertical="center"/>
    </xf>
    <xf numFmtId="0" fontId="11" fillId="0" borderId="1" xfId="0" applyFont="1" applyBorder="1" applyAlignment="1">
      <alignment horizontal="center" vertical="center"/>
    </xf>
    <xf numFmtId="0" fontId="2" fillId="0" borderId="0" xfId="0" applyFont="1" applyAlignment="1"/>
    <xf numFmtId="0" fontId="11" fillId="0" borderId="0" xfId="0" applyFont="1" applyAlignment="1">
      <alignment horizontal="right" vertical="center"/>
    </xf>
    <xf numFmtId="0" fontId="10" fillId="0" borderId="0" xfId="0" applyFont="1">
      <alignment vertical="center"/>
    </xf>
    <xf numFmtId="0" fontId="13" fillId="0" borderId="14" xfId="0" applyFont="1" applyBorder="1">
      <alignment vertical="center"/>
    </xf>
    <xf numFmtId="0" fontId="13" fillId="0" borderId="11" xfId="0" applyFont="1" applyBorder="1">
      <alignment vertical="center"/>
    </xf>
    <xf numFmtId="0" fontId="2" fillId="0" borderId="20" xfId="0" applyFont="1" applyBorder="1" applyAlignment="1">
      <alignment horizontal="center" vertical="center" wrapText="1"/>
    </xf>
    <xf numFmtId="0" fontId="2" fillId="0" borderId="32" xfId="0" applyFont="1" applyBorder="1" applyAlignment="1">
      <alignment horizontal="center" vertical="center" wrapText="1"/>
    </xf>
    <xf numFmtId="0" fontId="13" fillId="0" borderId="15" xfId="0" applyFont="1" applyBorder="1" applyAlignment="1">
      <alignment horizontal="center" vertical="center"/>
    </xf>
    <xf numFmtId="0" fontId="13" fillId="0" borderId="33" xfId="0" applyFont="1" applyBorder="1">
      <alignment vertical="center"/>
    </xf>
    <xf numFmtId="0" fontId="13" fillId="0" borderId="15" xfId="0" applyFont="1" applyBorder="1">
      <alignment vertical="center"/>
    </xf>
    <xf numFmtId="0" fontId="14" fillId="0" borderId="15" xfId="0" applyFont="1" applyBorder="1">
      <alignment vertical="center"/>
    </xf>
    <xf numFmtId="0" fontId="13" fillId="0" borderId="15" xfId="0" applyFont="1" applyBorder="1" applyAlignment="1">
      <alignment horizontal="left" vertical="center"/>
    </xf>
    <xf numFmtId="0" fontId="14" fillId="0" borderId="14" xfId="0" applyFont="1" applyBorder="1">
      <alignment vertical="center"/>
    </xf>
    <xf numFmtId="0" fontId="14" fillId="0" borderId="15" xfId="0" applyFont="1" applyBorder="1" applyAlignment="1">
      <alignment horizontal="left" vertical="center"/>
    </xf>
    <xf numFmtId="0" fontId="2" fillId="0" borderId="35" xfId="0" applyFont="1" applyBorder="1" applyAlignment="1">
      <alignment horizontal="center" vertical="center"/>
    </xf>
    <xf numFmtId="0" fontId="2" fillId="0" borderId="36" xfId="0" applyFont="1" applyBorder="1" applyAlignment="1">
      <alignment horizontal="center" vertical="center" wrapText="1"/>
    </xf>
    <xf numFmtId="0" fontId="0" fillId="0" borderId="36" xfId="0" applyBorder="1">
      <alignment vertical="center"/>
    </xf>
    <xf numFmtId="0" fontId="2" fillId="0" borderId="37" xfId="0" applyFont="1" applyBorder="1" applyAlignment="1">
      <alignment horizontal="center" vertical="center" wrapText="1"/>
    </xf>
    <xf numFmtId="0" fontId="8" fillId="0" borderId="0" xfId="0" applyFont="1">
      <alignment vertical="center"/>
    </xf>
    <xf numFmtId="0" fontId="4" fillId="0" borderId="29" xfId="0" applyFont="1" applyBorder="1" applyAlignment="1">
      <alignment horizontal="center" vertical="center"/>
    </xf>
    <xf numFmtId="0" fontId="2" fillId="0" borderId="14" xfId="0" applyFont="1" applyBorder="1" applyAlignment="1">
      <alignment horizontal="center" vertical="center"/>
    </xf>
    <xf numFmtId="0" fontId="0" fillId="0" borderId="34" xfId="0" applyBorder="1">
      <alignment vertical="center"/>
    </xf>
    <xf numFmtId="0" fontId="2" fillId="0" borderId="43" xfId="0" applyFont="1" applyBorder="1" applyAlignment="1">
      <alignment horizontal="center" vertical="center" wrapText="1"/>
    </xf>
    <xf numFmtId="0" fontId="13" fillId="0" borderId="44" xfId="0" applyFont="1" applyBorder="1" applyAlignment="1">
      <alignment horizontal="center" vertical="center"/>
    </xf>
    <xf numFmtId="0" fontId="13" fillId="0" borderId="44" xfId="0" applyFont="1" applyBorder="1">
      <alignment vertical="center"/>
    </xf>
    <xf numFmtId="0" fontId="14" fillId="0" borderId="44" xfId="0" applyFont="1" applyBorder="1">
      <alignment vertical="center"/>
    </xf>
    <xf numFmtId="0" fontId="14" fillId="0" borderId="45" xfId="0" applyFont="1" applyBorder="1" applyAlignment="1">
      <alignment horizontal="center" vertical="center"/>
    </xf>
    <xf numFmtId="0" fontId="14" fillId="0" borderId="15" xfId="0" applyFont="1" applyBorder="1" applyAlignment="1">
      <alignment horizontal="center" vertical="center"/>
    </xf>
    <xf numFmtId="0" fontId="4" fillId="3" borderId="14" xfId="0" applyFont="1" applyFill="1" applyBorder="1">
      <alignment vertical="center"/>
    </xf>
    <xf numFmtId="0" fontId="2" fillId="3" borderId="14" xfId="0" applyFont="1" applyFill="1" applyBorder="1" applyAlignment="1">
      <alignment horizontal="center" vertical="center"/>
    </xf>
    <xf numFmtId="0" fontId="2" fillId="3" borderId="14" xfId="0" applyFont="1" applyFill="1" applyBorder="1">
      <alignment vertical="center"/>
    </xf>
    <xf numFmtId="0" fontId="4" fillId="3" borderId="14" xfId="0" applyFont="1" applyFill="1" applyBorder="1" applyAlignment="1">
      <alignment horizontal="center" vertical="center"/>
    </xf>
    <xf numFmtId="0" fontId="4" fillId="3" borderId="29" xfId="0" applyFont="1" applyFill="1" applyBorder="1" applyAlignment="1">
      <alignment horizontal="center" vertical="center"/>
    </xf>
    <xf numFmtId="0" fontId="2" fillId="0" borderId="46" xfId="0" applyFont="1" applyBorder="1" applyAlignment="1">
      <alignment horizontal="center" vertical="center" wrapText="1"/>
    </xf>
    <xf numFmtId="0" fontId="14" fillId="0" borderId="29" xfId="0" applyFont="1" applyBorder="1" applyAlignment="1">
      <alignment horizontal="center" vertical="center"/>
    </xf>
    <xf numFmtId="0" fontId="24" fillId="0" borderId="14" xfId="0" applyFont="1" applyBorder="1">
      <alignment vertical="center"/>
    </xf>
    <xf numFmtId="0" fontId="6" fillId="0" borderId="14" xfId="0" applyFont="1" applyBorder="1">
      <alignment vertical="center"/>
    </xf>
    <xf numFmtId="0" fontId="13" fillId="0" borderId="47" xfId="0" applyFont="1" applyBorder="1">
      <alignment vertical="center"/>
    </xf>
    <xf numFmtId="0" fontId="6" fillId="0" borderId="8" xfId="0" applyFont="1" applyBorder="1" applyAlignment="1">
      <alignment horizontal="center" vertical="center"/>
    </xf>
    <xf numFmtId="0" fontId="14" fillId="0" borderId="42" xfId="0" applyFont="1" applyBorder="1">
      <alignment vertical="center"/>
    </xf>
    <xf numFmtId="0" fontId="3" fillId="0" borderId="46" xfId="0" applyFont="1" applyBorder="1" applyAlignment="1">
      <alignment horizontal="center" vertical="center" wrapText="1"/>
    </xf>
    <xf numFmtId="0" fontId="25" fillId="0" borderId="15" xfId="0" applyFont="1" applyBorder="1">
      <alignment vertical="center"/>
    </xf>
    <xf numFmtId="0" fontId="4" fillId="3" borderId="12" xfId="0" applyFont="1" applyFill="1" applyBorder="1">
      <alignment vertical="center"/>
    </xf>
    <xf numFmtId="0" fontId="4" fillId="3" borderId="12" xfId="0" applyFont="1" applyFill="1" applyBorder="1" applyAlignment="1">
      <alignment horizontal="center" vertical="center"/>
    </xf>
    <xf numFmtId="0" fontId="13" fillId="3" borderId="12" xfId="0" applyFont="1" applyFill="1" applyBorder="1" applyAlignment="1">
      <alignment horizontal="center" vertical="center"/>
    </xf>
    <xf numFmtId="0" fontId="2" fillId="0" borderId="48" xfId="0" applyFont="1" applyBorder="1">
      <alignment vertical="center"/>
    </xf>
    <xf numFmtId="0" fontId="2" fillId="0" borderId="49" xfId="0" applyFont="1" applyBorder="1">
      <alignment vertical="center"/>
    </xf>
    <xf numFmtId="0" fontId="2" fillId="0" borderId="42" xfId="0" applyFont="1" applyBorder="1">
      <alignment vertical="center"/>
    </xf>
    <xf numFmtId="0" fontId="13" fillId="3" borderId="33" xfId="0" applyFont="1" applyFill="1" applyBorder="1">
      <alignment vertical="center"/>
    </xf>
    <xf numFmtId="0" fontId="13" fillId="3" borderId="15" xfId="0" applyFont="1" applyFill="1" applyBorder="1">
      <alignment vertical="center"/>
    </xf>
    <xf numFmtId="0" fontId="25" fillId="3" borderId="15" xfId="0" applyFont="1" applyFill="1" applyBorder="1">
      <alignment vertical="center"/>
    </xf>
    <xf numFmtId="0" fontId="2" fillId="3" borderId="21" xfId="0" applyFont="1" applyFill="1" applyBorder="1">
      <alignment vertical="center"/>
    </xf>
    <xf numFmtId="0" fontId="2" fillId="3" borderId="21" xfId="0" applyFont="1" applyFill="1" applyBorder="1" applyAlignment="1">
      <alignment horizontal="center" vertical="center"/>
    </xf>
    <xf numFmtId="41" fontId="0" fillId="0" borderId="0" xfId="0" applyNumberFormat="1">
      <alignment vertical="center"/>
    </xf>
    <xf numFmtId="0" fontId="2" fillId="0" borderId="42" xfId="0" applyFont="1" applyBorder="1" applyAlignment="1">
      <alignment horizontal="center" vertical="center"/>
    </xf>
    <xf numFmtId="0" fontId="4" fillId="3" borderId="50" xfId="0" applyFont="1" applyFill="1" applyBorder="1" applyAlignment="1">
      <alignment horizontal="center" vertical="center"/>
    </xf>
    <xf numFmtId="0" fontId="13" fillId="3" borderId="21" xfId="0" applyFont="1" applyFill="1" applyBorder="1" applyAlignment="1">
      <alignment horizontal="center" vertical="center"/>
    </xf>
    <xf numFmtId="0" fontId="4" fillId="3" borderId="29" xfId="0" applyFont="1" applyFill="1" applyBorder="1">
      <alignment vertical="center"/>
    </xf>
    <xf numFmtId="0" fontId="13" fillId="0" borderId="51" xfId="0" applyFont="1" applyBorder="1" applyAlignment="1">
      <alignment horizontal="center" vertical="center"/>
    </xf>
    <xf numFmtId="0" fontId="2" fillId="0" borderId="52" xfId="0" applyFont="1" applyBorder="1" applyAlignment="1">
      <alignment horizontal="center" vertical="center"/>
    </xf>
    <xf numFmtId="0" fontId="13" fillId="0" borderId="21" xfId="0" applyFont="1" applyBorder="1" applyAlignment="1">
      <alignment horizontal="left" vertical="center"/>
    </xf>
    <xf numFmtId="0" fontId="4" fillId="3" borderId="21" xfId="0" applyFont="1" applyFill="1" applyBorder="1" applyAlignment="1">
      <alignment horizontal="left" vertical="center"/>
    </xf>
    <xf numFmtId="0" fontId="4" fillId="0" borderId="53" xfId="0" applyFont="1" applyBorder="1" applyAlignment="1">
      <alignment horizontal="center" vertical="center"/>
    </xf>
    <xf numFmtId="0" fontId="11" fillId="0" borderId="25" xfId="0" applyFont="1" applyBorder="1" applyAlignment="1">
      <alignment horizontal="center" vertical="center"/>
    </xf>
    <xf numFmtId="0" fontId="26" fillId="0" borderId="13" xfId="0" applyFont="1" applyBorder="1">
      <alignment vertical="center"/>
    </xf>
    <xf numFmtId="0" fontId="11" fillId="2" borderId="1" xfId="0" applyFont="1" applyFill="1" applyBorder="1">
      <alignment vertical="center"/>
    </xf>
    <xf numFmtId="0" fontId="11" fillId="0" borderId="7" xfId="0" applyFont="1" applyBorder="1">
      <alignment vertical="center"/>
    </xf>
    <xf numFmtId="0" fontId="0" fillId="0" borderId="5" xfId="0" applyBorder="1">
      <alignment vertical="center"/>
    </xf>
    <xf numFmtId="177" fontId="0" fillId="0" borderId="31" xfId="0" applyNumberFormat="1" applyBorder="1">
      <alignment vertical="center"/>
    </xf>
    <xf numFmtId="177" fontId="11" fillId="0" borderId="31" xfId="0" applyNumberFormat="1" applyFont="1" applyBorder="1">
      <alignment vertical="center"/>
    </xf>
    <xf numFmtId="177" fontId="2" fillId="0" borderId="31" xfId="0" applyNumberFormat="1" applyFont="1" applyBorder="1">
      <alignment vertical="center"/>
    </xf>
    <xf numFmtId="177" fontId="2" fillId="0" borderId="55" xfId="0" applyNumberFormat="1" applyFont="1" applyBorder="1">
      <alignment vertical="center"/>
    </xf>
    <xf numFmtId="177" fontId="11" fillId="0" borderId="1" xfId="0" applyNumberFormat="1" applyFont="1" applyBorder="1">
      <alignment vertical="center"/>
    </xf>
    <xf numFmtId="177" fontId="11" fillId="0" borderId="54" xfId="0" applyNumberFormat="1" applyFont="1" applyBorder="1">
      <alignment vertical="center"/>
    </xf>
    <xf numFmtId="0" fontId="2" fillId="2" borderId="1" xfId="0" applyFont="1" applyFill="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2" fillId="2" borderId="14" xfId="0" applyFont="1" applyFill="1" applyBorder="1" applyAlignment="1" applyProtection="1">
      <alignment horizontal="center" vertical="center"/>
      <protection locked="0"/>
    </xf>
    <xf numFmtId="0" fontId="4" fillId="3" borderId="10" xfId="0" applyFont="1" applyFill="1" applyBorder="1" applyProtection="1">
      <alignment vertical="center"/>
      <protection locked="0"/>
    </xf>
    <xf numFmtId="0" fontId="4" fillId="3" borderId="12" xfId="0" applyFont="1" applyFill="1" applyBorder="1" applyProtection="1">
      <alignment vertical="center"/>
      <protection locked="0"/>
    </xf>
    <xf numFmtId="0" fontId="4" fillId="3" borderId="12" xfId="0" applyFont="1" applyFill="1" applyBorder="1" applyAlignment="1" applyProtection="1">
      <alignment horizontal="center" vertical="center"/>
      <protection locked="0"/>
    </xf>
    <xf numFmtId="0" fontId="4" fillId="3" borderId="28" xfId="0" applyFont="1" applyFill="1" applyBorder="1" applyAlignment="1" applyProtection="1">
      <alignment horizontal="center" vertical="center"/>
      <protection locked="0"/>
    </xf>
    <xf numFmtId="0" fontId="4" fillId="3" borderId="11" xfId="0" applyFont="1" applyFill="1" applyBorder="1" applyProtection="1">
      <alignment vertical="center"/>
      <protection locked="0"/>
    </xf>
    <xf numFmtId="0" fontId="4" fillId="3" borderId="14" xfId="0" applyFont="1" applyFill="1" applyBorder="1" applyProtection="1">
      <alignment vertical="center"/>
      <protection locked="0"/>
    </xf>
    <xf numFmtId="0" fontId="4" fillId="3" borderId="14" xfId="0" applyFont="1" applyFill="1" applyBorder="1" applyAlignment="1" applyProtection="1">
      <alignment horizontal="center" vertical="center"/>
      <protection locked="0"/>
    </xf>
    <xf numFmtId="0" fontId="4" fillId="3" borderId="38" xfId="0" applyFont="1" applyFill="1" applyBorder="1" applyAlignment="1" applyProtection="1">
      <alignment horizontal="center" vertical="center"/>
      <protection locked="0"/>
    </xf>
    <xf numFmtId="0" fontId="2" fillId="2" borderId="21" xfId="0" applyFont="1" applyFill="1" applyBorder="1" applyAlignment="1" applyProtection="1">
      <alignment horizontal="center" vertical="center"/>
      <protection locked="0"/>
    </xf>
    <xf numFmtId="0" fontId="17" fillId="0" borderId="0" xfId="0" applyFont="1" applyProtection="1">
      <alignment vertical="center"/>
      <protection locked="0"/>
    </xf>
    <xf numFmtId="0" fontId="11" fillId="2" borderId="14" xfId="0" applyFont="1" applyFill="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17" fillId="0" borderId="0" xfId="0" applyFont="1" applyAlignment="1" applyProtection="1">
      <alignment horizontal="left" vertical="center"/>
      <protection locked="0"/>
    </xf>
    <xf numFmtId="0" fontId="13" fillId="2" borderId="21" xfId="0" applyFont="1" applyFill="1" applyBorder="1" applyAlignment="1" applyProtection="1">
      <alignment horizontal="center" vertical="center"/>
      <protection locked="0"/>
    </xf>
    <xf numFmtId="0" fontId="2" fillId="2" borderId="25" xfId="0" applyFont="1"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177" fontId="2" fillId="2" borderId="7" xfId="0" applyNumberFormat="1" applyFont="1" applyFill="1" applyBorder="1" applyProtection="1">
      <alignment vertical="center"/>
      <protection locked="0"/>
    </xf>
    <xf numFmtId="177" fontId="13" fillId="2" borderId="1" xfId="0" applyNumberFormat="1" applyFont="1" applyFill="1" applyBorder="1" applyProtection="1">
      <alignment vertical="center"/>
      <protection locked="0"/>
    </xf>
    <xf numFmtId="9" fontId="22" fillId="2" borderId="1" xfId="0" applyNumberFormat="1"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2" borderId="1" xfId="0" applyFont="1" applyFill="1" applyBorder="1" applyAlignment="1" applyProtection="1">
      <alignment horizontal="center" vertical="center"/>
      <protection locked="0"/>
    </xf>
    <xf numFmtId="0" fontId="22" fillId="2" borderId="7" xfId="0" applyFont="1" applyFill="1" applyBorder="1" applyAlignment="1" applyProtection="1">
      <alignment horizontal="center" vertical="center"/>
      <protection locked="0"/>
    </xf>
    <xf numFmtId="0" fontId="4" fillId="0" borderId="56" xfId="0" applyFont="1" applyBorder="1" applyAlignment="1">
      <alignment horizontal="center"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2" fillId="3" borderId="56" xfId="0" applyFont="1" applyFill="1" applyBorder="1" applyAlignment="1">
      <alignment horizontal="center" vertical="center"/>
    </xf>
    <xf numFmtId="0" fontId="4" fillId="0" borderId="57" xfId="0" applyFont="1" applyBorder="1" applyAlignment="1">
      <alignment horizontal="center" vertical="center"/>
    </xf>
    <xf numFmtId="0" fontId="27" fillId="0" borderId="0" xfId="0" applyFont="1">
      <alignment vertical="center"/>
    </xf>
    <xf numFmtId="0" fontId="28" fillId="0" borderId="0" xfId="0" applyFont="1">
      <alignment vertical="center"/>
    </xf>
    <xf numFmtId="0" fontId="29" fillId="0" borderId="0" xfId="0" applyFont="1">
      <alignment vertical="center"/>
    </xf>
    <xf numFmtId="0" fontId="10" fillId="0" borderId="0" xfId="0" applyFont="1" applyAlignment="1">
      <alignment horizontal="center" vertical="center"/>
    </xf>
    <xf numFmtId="177" fontId="30" fillId="0" borderId="0" xfId="0" applyNumberFormat="1" applyFont="1" applyAlignment="1">
      <alignment horizontal="center" vertical="center"/>
    </xf>
    <xf numFmtId="0" fontId="25" fillId="0" borderId="0" xfId="0" applyFont="1" applyAlignment="1">
      <alignment horizontal="center" vertical="center"/>
    </xf>
    <xf numFmtId="0" fontId="3" fillId="0" borderId="13" xfId="0" applyFont="1" applyBorder="1">
      <alignment vertical="center"/>
    </xf>
    <xf numFmtId="0" fontId="0" fillId="0" borderId="17" xfId="0" applyBorder="1" applyAlignment="1">
      <alignment horizontal="center" vertical="center"/>
    </xf>
    <xf numFmtId="0" fontId="12" fillId="0" borderId="17" xfId="0" applyFont="1" applyBorder="1">
      <alignment vertical="center"/>
    </xf>
    <xf numFmtId="0" fontId="2" fillId="2" borderId="1" xfId="0" applyFont="1" applyFill="1" applyBorder="1" applyAlignment="1">
      <alignment horizontal="center" vertical="center"/>
    </xf>
    <xf numFmtId="0" fontId="6" fillId="2" borderId="1" xfId="0" applyFont="1" applyFill="1" applyBorder="1" applyAlignment="1" applyProtection="1">
      <alignment horizontal="center" vertical="center"/>
      <protection locked="0"/>
    </xf>
    <xf numFmtId="0" fontId="13" fillId="0" borderId="29" xfId="0" applyFont="1" applyBorder="1" applyAlignment="1">
      <alignment horizontal="center" vertical="center"/>
    </xf>
    <xf numFmtId="176" fontId="2" fillId="2" borderId="5" xfId="0" applyNumberFormat="1" applyFont="1" applyFill="1" applyBorder="1" applyAlignment="1" applyProtection="1">
      <alignment horizontal="center" vertical="center"/>
      <protection locked="0"/>
    </xf>
    <xf numFmtId="176" fontId="2" fillId="2" borderId="26" xfId="0" applyNumberFormat="1" applyFont="1" applyFill="1" applyBorder="1" applyAlignment="1" applyProtection="1">
      <alignment horizontal="center" vertical="center"/>
      <protection locked="0"/>
    </xf>
    <xf numFmtId="0" fontId="2" fillId="0" borderId="25" xfId="0" applyFont="1" applyBorder="1">
      <alignment vertical="center"/>
    </xf>
    <xf numFmtId="0" fontId="0" fillId="0" borderId="30" xfId="0" applyBorder="1">
      <alignment vertical="center"/>
    </xf>
    <xf numFmtId="0" fontId="31" fillId="0" borderId="0" xfId="0" applyFont="1">
      <alignment vertical="center"/>
    </xf>
    <xf numFmtId="177" fontId="2" fillId="2" borderId="31" xfId="0" applyNumberFormat="1" applyFont="1" applyFill="1" applyBorder="1" applyProtection="1">
      <alignment vertical="center"/>
      <protection locked="0"/>
    </xf>
    <xf numFmtId="0" fontId="2" fillId="0" borderId="1" xfId="0" applyFont="1" applyBorder="1" applyAlignment="1">
      <alignment vertical="center" wrapText="1"/>
    </xf>
    <xf numFmtId="0" fontId="11" fillId="0" borderId="25" xfId="0" applyFont="1" applyBorder="1" applyAlignment="1">
      <alignment horizontal="center" vertical="center"/>
    </xf>
    <xf numFmtId="0" fontId="0" fillId="0" borderId="25" xfId="0" applyBorder="1" applyAlignment="1">
      <alignment horizontal="center" vertical="center"/>
    </xf>
    <xf numFmtId="0" fontId="11" fillId="0" borderId="1" xfId="0" applyFont="1" applyBorder="1">
      <alignment vertical="center"/>
    </xf>
    <xf numFmtId="0" fontId="0" fillId="0" borderId="1" xfId="0" applyBorder="1">
      <alignment vertical="center"/>
    </xf>
    <xf numFmtId="0" fontId="11" fillId="0" borderId="7" xfId="0" applyFont="1" applyBorder="1" applyAlignment="1">
      <alignment horizontal="center" vertical="center"/>
    </xf>
    <xf numFmtId="0" fontId="0" fillId="0" borderId="8" xfId="0" applyBorder="1" applyAlignment="1">
      <alignment horizontal="center" vertical="center"/>
    </xf>
    <xf numFmtId="0" fontId="11" fillId="0" borderId="17" xfId="0" applyFont="1" applyBorder="1" applyAlignment="1">
      <alignment horizontal="center" vertical="center"/>
    </xf>
    <xf numFmtId="0" fontId="11" fillId="0" borderId="7" xfId="0" applyFont="1" applyBorder="1">
      <alignment vertical="center"/>
    </xf>
    <xf numFmtId="0" fontId="11" fillId="0" borderId="17" xfId="0" applyFont="1" applyBorder="1">
      <alignment vertical="center"/>
    </xf>
    <xf numFmtId="0" fontId="0" fillId="0" borderId="8" xfId="0" applyBorder="1">
      <alignment vertical="center"/>
    </xf>
    <xf numFmtId="0" fontId="11" fillId="0" borderId="7" xfId="0" applyFont="1" applyBorder="1" applyAlignment="1">
      <alignment vertical="center" wrapText="1"/>
    </xf>
    <xf numFmtId="0" fontId="0" fillId="0" borderId="8" xfId="0" applyBorder="1" applyAlignment="1">
      <alignment vertical="center" wrapText="1"/>
    </xf>
    <xf numFmtId="0" fontId="11" fillId="0" borderId="1" xfId="0" applyFont="1" applyBorder="1" applyAlignment="1">
      <alignment horizontal="center" vertical="center"/>
    </xf>
    <xf numFmtId="0" fontId="0" fillId="0" borderId="1" xfId="0" applyBorder="1" applyAlignment="1">
      <alignment horizontal="center" vertical="center"/>
    </xf>
    <xf numFmtId="0" fontId="12" fillId="0" borderId="8" xfId="0" applyFont="1" applyBorder="1">
      <alignment vertical="center"/>
    </xf>
    <xf numFmtId="0" fontId="0" fillId="0" borderId="7" xfId="0" applyBorder="1" applyAlignment="1">
      <alignment horizontal="center" vertical="center"/>
    </xf>
    <xf numFmtId="0" fontId="2" fillId="0" borderId="18" xfId="0" applyFont="1" applyBorder="1" applyAlignment="1">
      <alignment horizontal="center" vertical="center"/>
    </xf>
    <xf numFmtId="0" fontId="0" fillId="0" borderId="19" xfId="0" applyBorder="1" applyAlignment="1">
      <alignment horizontal="center" vertical="center"/>
    </xf>
    <xf numFmtId="0" fontId="2" fillId="0" borderId="7" xfId="0" applyFont="1" applyBorder="1" applyAlignment="1">
      <alignment horizontal="center" vertical="center"/>
    </xf>
    <xf numFmtId="0" fontId="3" fillId="0" borderId="7" xfId="0" applyFont="1" applyBorder="1" applyAlignment="1">
      <alignment horizontal="center" vertical="center" wrapText="1"/>
    </xf>
    <xf numFmtId="0" fontId="10" fillId="0" borderId="0" xfId="0" applyFont="1" applyAlignment="1">
      <alignment horizontal="center" vertical="center"/>
    </xf>
    <xf numFmtId="0" fontId="10" fillId="0" borderId="0" xfId="0" applyFont="1">
      <alignment vertical="center"/>
    </xf>
    <xf numFmtId="176" fontId="2" fillId="2" borderId="25" xfId="0" applyNumberFormat="1" applyFont="1" applyFill="1" applyBorder="1" applyAlignment="1" applyProtection="1">
      <alignment horizontal="center" vertical="center"/>
      <protection locked="0"/>
    </xf>
    <xf numFmtId="176" fontId="2" fillId="0" borderId="30" xfId="0" applyNumberFormat="1" applyFont="1" applyBorder="1" applyAlignment="1" applyProtection="1">
      <alignment horizontal="center" vertical="center"/>
      <protection locked="0"/>
    </xf>
    <xf numFmtId="176" fontId="2" fillId="2" borderId="41" xfId="0" applyNumberFormat="1" applyFont="1" applyFill="1" applyBorder="1" applyAlignment="1" applyProtection="1">
      <alignment horizontal="center" vertical="center"/>
      <protection locked="0"/>
    </xf>
    <xf numFmtId="176" fontId="0" fillId="0" borderId="23" xfId="0" applyNumberFormat="1" applyBorder="1" applyAlignment="1" applyProtection="1">
      <alignment horizontal="center" vertical="center"/>
      <protection locked="0"/>
    </xf>
    <xf numFmtId="0" fontId="2" fillId="0" borderId="39" xfId="0" applyFont="1" applyBorder="1" applyAlignment="1">
      <alignment horizontal="center" vertical="center"/>
    </xf>
    <xf numFmtId="0" fontId="0" fillId="0" borderId="40" xfId="0" applyBorder="1" applyAlignment="1">
      <alignment horizontal="center" vertical="center"/>
    </xf>
    <xf numFmtId="0" fontId="2" fillId="0" borderId="39" xfId="0" applyFont="1" applyBorder="1" applyAlignment="1">
      <alignment horizontal="center" vertical="center" wrapText="1"/>
    </xf>
    <xf numFmtId="0" fontId="0" fillId="0" borderId="40" xfId="0" applyBorder="1" applyAlignment="1">
      <alignment horizontal="center" vertical="center" wrapText="1"/>
    </xf>
    <xf numFmtId="0" fontId="2" fillId="0" borderId="2" xfId="0" applyFont="1" applyBorder="1" applyAlignment="1">
      <alignment horizontal="center" vertical="center" wrapText="1"/>
    </xf>
    <xf numFmtId="0" fontId="0" fillId="0" borderId="4" xfId="0" applyBorder="1">
      <alignment vertical="center"/>
    </xf>
    <xf numFmtId="0" fontId="6" fillId="0" borderId="40" xfId="0" applyFont="1" applyBorder="1" applyAlignment="1">
      <alignment horizontal="center" vertical="center"/>
    </xf>
    <xf numFmtId="0" fontId="2" fillId="0" borderId="25" xfId="0" applyFont="1" applyBorder="1" applyAlignment="1">
      <alignment horizontal="center" vertical="center"/>
    </xf>
    <xf numFmtId="0" fontId="6" fillId="0" borderId="30" xfId="0" applyFont="1" applyBorder="1" applyAlignment="1">
      <alignment horizontal="center" vertical="center"/>
    </xf>
    <xf numFmtId="0" fontId="0" fillId="0" borderId="30" xfId="0" applyBorder="1" applyAlignment="1">
      <alignment horizontal="center" vertical="center"/>
    </xf>
    <xf numFmtId="0" fontId="0" fillId="0" borderId="23" xfId="0" applyBorder="1" applyAlignment="1">
      <alignment horizontal="center" vertical="center"/>
    </xf>
    <xf numFmtId="0" fontId="6" fillId="0" borderId="4" xfId="0" applyFont="1" applyBorder="1" applyAlignment="1">
      <alignment horizontal="center" vertical="center"/>
    </xf>
    <xf numFmtId="0" fontId="6" fillId="0" borderId="22" xfId="0" applyFont="1" applyBorder="1" applyAlignment="1">
      <alignment horizontal="center" vertical="center"/>
    </xf>
    <xf numFmtId="0" fontId="2" fillId="0" borderId="41" xfId="0" applyFont="1" applyBorder="1" applyAlignment="1">
      <alignment horizontal="center" vertical="center"/>
    </xf>
    <xf numFmtId="0" fontId="11" fillId="2" borderId="25" xfId="0" applyFont="1" applyFill="1" applyBorder="1" applyAlignment="1" applyProtection="1">
      <alignment horizontal="center" vertical="center"/>
      <protection locked="0"/>
    </xf>
    <xf numFmtId="0" fontId="11" fillId="0" borderId="23" xfId="0" applyFont="1" applyBorder="1" applyAlignment="1" applyProtection="1">
      <alignment horizontal="center" vertical="center"/>
      <protection locked="0"/>
    </xf>
    <xf numFmtId="0" fontId="2" fillId="0" borderId="18" xfId="0" applyFont="1" applyBorder="1">
      <alignment vertical="center"/>
    </xf>
    <xf numFmtId="0" fontId="0" fillId="0" borderId="19" xfId="0" applyBorder="1">
      <alignment vertical="center"/>
    </xf>
    <xf numFmtId="0" fontId="0" fillId="0" borderId="17" xfId="0" applyBorder="1" applyAlignment="1">
      <alignment horizontal="center" vertical="center"/>
    </xf>
    <xf numFmtId="0" fontId="0" fillId="0" borderId="17" xfId="0" applyBorder="1">
      <alignment vertical="center"/>
    </xf>
    <xf numFmtId="0" fontId="2" fillId="0" borderId="1" xfId="0" applyFont="1" applyBorder="1">
      <alignment vertical="center"/>
    </xf>
    <xf numFmtId="0" fontId="0" fillId="0" borderId="25" xfId="0" applyBorder="1">
      <alignment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2" fillId="0" borderId="25" xfId="0" applyFont="1" applyBorder="1">
      <alignment vertical="center"/>
    </xf>
    <xf numFmtId="0" fontId="0" fillId="0" borderId="30" xfId="0" applyBorder="1">
      <alignment vertical="center"/>
    </xf>
    <xf numFmtId="0" fontId="2" fillId="0" borderId="25" xfId="0" applyFont="1" applyBorder="1" applyAlignment="1">
      <alignment vertical="center" wrapText="1"/>
    </xf>
    <xf numFmtId="0" fontId="0" fillId="0" borderId="23" xfId="0" applyBorder="1">
      <alignment vertical="center"/>
    </xf>
    <xf numFmtId="0" fontId="2" fillId="0" borderId="4" xfId="0" applyFont="1" applyBorder="1" applyProtection="1">
      <alignment vertical="center"/>
      <protection locked="0"/>
    </xf>
    <xf numFmtId="0" fontId="0" fillId="0" borderId="5" xfId="0" applyBorder="1" applyProtection="1">
      <alignment vertical="center"/>
      <protection locked="0"/>
    </xf>
    <xf numFmtId="0" fontId="0" fillId="0" borderId="22" xfId="0" applyBorder="1" applyProtection="1">
      <alignment vertical="center"/>
      <protection locked="0"/>
    </xf>
    <xf numFmtId="0" fontId="2" fillId="0" borderId="2" xfId="0" applyFont="1" applyBorder="1" applyProtection="1">
      <alignment vertical="center"/>
      <protection locked="0"/>
    </xf>
    <xf numFmtId="0" fontId="0" fillId="0" borderId="3" xfId="0" applyBorder="1" applyProtection="1">
      <alignment vertical="center"/>
      <protection locked="0"/>
    </xf>
    <xf numFmtId="0" fontId="0" fillId="0" borderId="20" xfId="0" applyBorder="1" applyProtection="1">
      <alignment vertical="center"/>
      <protection locked="0"/>
    </xf>
    <xf numFmtId="0" fontId="2" fillId="0" borderId="20" xfId="0" applyFont="1"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right" vertical="center"/>
    </xf>
  </cellXfs>
  <cellStyles count="1">
    <cellStyle name="標準"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s>
</file>

<file path=xl/ctrlProps/ctrlProp1.xml><?xml version="1.0" encoding="utf-8"?>
<formControlPr xmlns="http://schemas.microsoft.com/office/spreadsheetml/2009/9/main" objectType="CheckBox" fmlaLink="$D$12" lockText="1" noThreeD="1"/>
</file>

<file path=xl/ctrlProps/ctrlProp2.xml><?xml version="1.0" encoding="utf-8"?>
<formControlPr xmlns="http://schemas.microsoft.com/office/spreadsheetml/2009/9/main" objectType="CheckBox" fmlaLink="$F$12" lockText="1" noThreeD="1"/>
</file>

<file path=xl/ctrlProps/ctrlProp3.xml><?xml version="1.0" encoding="utf-8"?>
<formControlPr xmlns="http://schemas.microsoft.com/office/spreadsheetml/2009/9/main" objectType="CheckBox" fmlaLink="$H$12" lockText="1" noThreeD="1"/>
</file>

<file path=xl/ctrlProps/ctrlProp4.xml><?xml version="1.0" encoding="utf-8"?>
<formControlPr xmlns="http://schemas.microsoft.com/office/spreadsheetml/2009/9/main" objectType="CheckBox" fmlaLink="$D$13" lockText="1" noThreeD="1"/>
</file>

<file path=xl/ctrlProps/ctrlProp5.xml><?xml version="1.0" encoding="utf-8"?>
<formControlPr xmlns="http://schemas.microsoft.com/office/spreadsheetml/2009/9/main" objectType="CheckBox" fmlaLink="$D$14" lockText="1" noThreeD="1"/>
</file>

<file path=xl/ctrlProps/ctrlProp6.xml><?xml version="1.0" encoding="utf-8"?>
<formControlPr xmlns="http://schemas.microsoft.com/office/spreadsheetml/2009/9/main" objectType="CheckBox" fmlaLink="$D$17" lockText="1" noThreeD="1"/>
</file>

<file path=xl/ctrlProps/ctrlProp7.xml><?xml version="1.0" encoding="utf-8"?>
<formControlPr xmlns="http://schemas.microsoft.com/office/spreadsheetml/2009/9/main" objectType="CheckBox" fmlaLink="$D$21" lockText="1" noThreeD="1"/>
</file>

<file path=xl/ctrlProps/ctrlProp8.xml><?xml version="1.0" encoding="utf-8"?>
<formControlPr xmlns="http://schemas.microsoft.com/office/spreadsheetml/2009/9/main" objectType="CheckBox" fmlaLink="$D$22" lockText="1" noThreeD="1"/>
</file>

<file path=xl/ctrlProps/ctrlProp9.xml><?xml version="1.0" encoding="utf-8"?>
<formControlPr xmlns="http://schemas.microsoft.com/office/spreadsheetml/2009/9/main" objectType="CheckBox" fmlaLink="$D$28" lockText="1" noThreeD="1"/>
</file>

<file path=xl/ctrlProps/ctrlProp10.xml><?xml version="1.0" encoding="utf-8"?>
<formControlPr xmlns="http://schemas.microsoft.com/office/spreadsheetml/2009/9/main" objectType="CheckBox" fmlaLink="$F$13" lockText="1" noThreeD="1"/>
</file>

<file path=xl/ctrlProps/ctrlProp11.xml><?xml version="1.0" encoding="utf-8"?>
<formControlPr xmlns="http://schemas.microsoft.com/office/spreadsheetml/2009/9/main" objectType="CheckBox" fmlaLink="$F$14" lockText="1" noThreeD="1"/>
</file>

<file path=xl/ctrlProps/ctrlProp12.xml><?xml version="1.0" encoding="utf-8"?>
<formControlPr xmlns="http://schemas.microsoft.com/office/spreadsheetml/2009/9/main" objectType="CheckBox" fmlaLink="$F$17" lockText="1" noThreeD="1"/>
</file>

<file path=xl/ctrlProps/ctrlProp13.xml><?xml version="1.0" encoding="utf-8"?>
<formControlPr xmlns="http://schemas.microsoft.com/office/spreadsheetml/2009/9/main" objectType="CheckBox" fmlaLink="$F$21" lockText="1" noThreeD="1"/>
</file>

<file path=xl/ctrlProps/ctrlProp14.xml><?xml version="1.0" encoding="utf-8"?>
<formControlPr xmlns="http://schemas.microsoft.com/office/spreadsheetml/2009/9/main" objectType="CheckBox" fmlaLink="$F$22" lockText="1" noThreeD="1"/>
</file>

<file path=xl/ctrlProps/ctrlProp15.xml><?xml version="1.0" encoding="utf-8"?>
<formControlPr xmlns="http://schemas.microsoft.com/office/spreadsheetml/2009/9/main" objectType="CheckBox" fmlaLink="$H$14" lockText="1" noThreeD="1"/>
</file>

<file path=xl/ctrlProps/ctrlProp16.xml><?xml version="1.0" encoding="utf-8"?>
<formControlPr xmlns="http://schemas.microsoft.com/office/spreadsheetml/2009/9/main" objectType="CheckBox" fmlaLink="$H$17" lockText="1" noThreeD="1"/>
</file>

<file path=xl/ctrlProps/ctrlProp17.xml><?xml version="1.0" encoding="utf-8"?>
<formControlPr xmlns="http://schemas.microsoft.com/office/spreadsheetml/2009/9/main" objectType="CheckBox" fmlaLink="$H$21" lockText="1" noThreeD="1"/>
</file>

<file path=xl/ctrlProps/ctrlProp18.xml><?xml version="1.0" encoding="utf-8"?>
<formControlPr xmlns="http://schemas.microsoft.com/office/spreadsheetml/2009/9/main" objectType="CheckBox" fmlaLink="$H$22" lockText="1" noThreeD="1"/>
</file>

<file path=xl/ctrlProps/ctrlProp19.xml><?xml version="1.0" encoding="utf-8"?>
<formControlPr xmlns="http://schemas.microsoft.com/office/spreadsheetml/2009/9/main" objectType="CheckBox" fmlaLink="$D$23" lockText="1" noThreeD="1"/>
</file>

<file path=xl/ctrlProps/ctrlProp20.xml><?xml version="1.0" encoding="utf-8"?>
<formControlPr xmlns="http://schemas.microsoft.com/office/spreadsheetml/2009/9/main" objectType="CheckBox" fmlaLink="$F$23" lockText="1" noThreeD="1"/>
</file>

<file path=xl/ctrlProps/ctrlProp21.xml><?xml version="1.0" encoding="utf-8"?>
<formControlPr xmlns="http://schemas.microsoft.com/office/spreadsheetml/2009/9/main" objectType="CheckBox" fmlaLink="$H$23" lockText="1" noThreeD="1"/>
</file>

<file path=xl/ctrlProps/ctrlProp22.xml><?xml version="1.0" encoding="utf-8"?>
<formControlPr xmlns="http://schemas.microsoft.com/office/spreadsheetml/2009/9/main" objectType="CheckBox" fmlaLink="$D$24" lockText="1" noThreeD="1"/>
</file>

<file path=xl/ctrlProps/ctrlProp23.xml><?xml version="1.0" encoding="utf-8"?>
<formControlPr xmlns="http://schemas.microsoft.com/office/spreadsheetml/2009/9/main" objectType="CheckBox" fmlaLink="$F$24" lockText="1" noThreeD="1"/>
</file>

<file path=xl/ctrlProps/ctrlProp24.xml><?xml version="1.0" encoding="utf-8"?>
<formControlPr xmlns="http://schemas.microsoft.com/office/spreadsheetml/2009/9/main" objectType="CheckBox" fmlaLink="$H$24" lockText="1" noThreeD="1"/>
</file>

<file path=xl/ctrlProps/ctrlProp25.xml><?xml version="1.0" encoding="utf-8"?>
<formControlPr xmlns="http://schemas.microsoft.com/office/spreadsheetml/2009/9/main" objectType="CheckBox" fmlaLink="$F$28" lockText="1" noThreeD="1"/>
</file>

<file path=xl/ctrlProps/ctrlProp26.xml><?xml version="1.0" encoding="utf-8"?>
<formControlPr xmlns="http://schemas.microsoft.com/office/spreadsheetml/2009/9/main" objectType="CheckBox" fmlaLink="$D$31" lockText="1" noThreeD="1"/>
</file>

<file path=xl/ctrlProps/ctrlProp27.xml><?xml version="1.0" encoding="utf-8"?>
<formControlPr xmlns="http://schemas.microsoft.com/office/spreadsheetml/2009/9/main" objectType="CheckBox" fmlaLink="$D$29" lockText="1" noThreeD="1"/>
</file>

<file path=xl/ctrlProps/ctrlProp28.xml><?xml version="1.0" encoding="utf-8"?>
<formControlPr xmlns="http://schemas.microsoft.com/office/spreadsheetml/2009/9/main" objectType="CheckBox" fmlaLink="$D$15" lockText="1" noThreeD="1"/>
</file>

<file path=xl/ctrlProps/ctrlProp29.xml><?xml version="1.0" encoding="utf-8"?>
<formControlPr xmlns="http://schemas.microsoft.com/office/spreadsheetml/2009/9/main" objectType="CheckBox" fmlaLink="$F$15" lockText="1" noThreeD="1"/>
</file>

<file path=xl/ctrlProps/ctrlProp30.xml><?xml version="1.0" encoding="utf-8"?>
<formControlPr xmlns="http://schemas.microsoft.com/office/spreadsheetml/2009/9/main" objectType="CheckBox" fmlaLink="$H$15" lockText="1" noThreeD="1"/>
</file>

<file path=xl/ctrlProps/ctrlProp31.xml><?xml version="1.0" encoding="utf-8"?>
<formControlPr xmlns="http://schemas.microsoft.com/office/spreadsheetml/2009/9/main" objectType="CheckBox" fmlaLink="$D$16" lockText="1" noThreeD="1"/>
</file>

<file path=xl/ctrlProps/ctrlProp32.xml><?xml version="1.0" encoding="utf-8"?>
<formControlPr xmlns="http://schemas.microsoft.com/office/spreadsheetml/2009/9/main" objectType="CheckBox" fmlaLink="$F$20" lockText="1" noThreeD="1"/>
</file>

<file path=xl/ctrlProps/ctrlProp33.xml><?xml version="1.0" encoding="utf-8"?>
<formControlPr xmlns="http://schemas.microsoft.com/office/spreadsheetml/2009/9/main" objectType="CheckBox" fmlaLink="$H$20" lockText="1" noThreeD="1"/>
</file>

<file path=xl/ctrlProps/ctrlProp34.xml><?xml version="1.0" encoding="utf-8"?>
<formControlPr xmlns="http://schemas.microsoft.com/office/spreadsheetml/2009/9/main" objectType="CheckBox" fmlaLink="$D$18" lockText="1" noThreeD="1"/>
</file>

<file path=xl/ctrlProps/ctrlProp35.xml><?xml version="1.0" encoding="utf-8"?>
<formControlPr xmlns="http://schemas.microsoft.com/office/spreadsheetml/2009/9/main" objectType="CheckBox" fmlaLink="$F$18" lockText="1" noThreeD="1"/>
</file>

<file path=xl/ctrlProps/ctrlProp36.xml><?xml version="1.0" encoding="utf-8"?>
<formControlPr xmlns="http://schemas.microsoft.com/office/spreadsheetml/2009/9/main" objectType="CheckBox" fmlaLink="$H$18" lockText="1" noThreeD="1"/>
</file>

<file path=xl/ctrlProps/ctrlProp37.xml><?xml version="1.0" encoding="utf-8"?>
<formControlPr xmlns="http://schemas.microsoft.com/office/spreadsheetml/2009/9/main" objectType="CheckBox" fmlaLink="$D$42" lockText="1" noThreeD="1"/>
</file>

<file path=xl/ctrlProps/ctrlProp38.xml><?xml version="1.0" encoding="utf-8"?>
<formControlPr xmlns="http://schemas.microsoft.com/office/spreadsheetml/2009/9/main" objectType="CheckBox" fmlaLink="$F$42" lockText="1" noThreeD="1"/>
</file>

<file path=xl/ctrlProps/ctrlProp39.xml><?xml version="1.0" encoding="utf-8"?>
<formControlPr xmlns="http://schemas.microsoft.com/office/spreadsheetml/2009/9/main" objectType="CheckBox" fmlaLink="$H$42" lockText="1" noThreeD="1"/>
</file>

<file path=xl/ctrlProps/ctrlProp40.xml><?xml version="1.0" encoding="utf-8"?>
<formControlPr xmlns="http://schemas.microsoft.com/office/spreadsheetml/2009/9/main" objectType="CheckBox" fmlaLink="$D$43" lockText="1" noThreeD="1"/>
</file>

<file path=xl/ctrlProps/ctrlProp41.xml><?xml version="1.0" encoding="utf-8"?>
<formControlPr xmlns="http://schemas.microsoft.com/office/spreadsheetml/2009/9/main" objectType="CheckBox" fmlaLink="$F$43" lockText="1" noThreeD="1"/>
</file>

<file path=xl/ctrlProps/ctrlProp42.xml><?xml version="1.0" encoding="utf-8"?>
<formControlPr xmlns="http://schemas.microsoft.com/office/spreadsheetml/2009/9/main" objectType="CheckBox" fmlaLink="$H$43" lockText="1" noThreeD="1"/>
</file>

<file path=xl/ctrlProps/ctrlProp43.xml><?xml version="1.0" encoding="utf-8"?>
<formControlPr xmlns="http://schemas.microsoft.com/office/spreadsheetml/2009/9/main" objectType="CheckBox" fmlaLink="$F$31" lockText="1" noThreeD="1"/>
</file>

<file path=xl/ctrlProps/ctrlProp44.xml><?xml version="1.0" encoding="utf-8"?>
<formControlPr xmlns="http://schemas.microsoft.com/office/spreadsheetml/2009/9/main" objectType="CheckBox" fmlaLink="$H$30" lockText="1" noThreeD="1"/>
</file>

<file path=xl/ctrlProps/ctrlProp45.xml><?xml version="1.0" encoding="utf-8"?>
<formControlPr xmlns="http://schemas.microsoft.com/office/spreadsheetml/2009/9/main" objectType="CheckBox" fmlaLink="$F$32" lockText="1" noThreeD="1"/>
</file>

<file path=xl/ctrlProps/ctrlProp46.xml><?xml version="1.0" encoding="utf-8"?>
<formControlPr xmlns="http://schemas.microsoft.com/office/spreadsheetml/2009/9/main" objectType="CheckBox" fmlaLink="$H$28" lockText="1" noThreeD="1"/>
</file>

<file path=xl/ctrlProps/ctrlProp47.xml><?xml version="1.0" encoding="utf-8"?>
<formControlPr xmlns="http://schemas.microsoft.com/office/spreadsheetml/2009/9/main" objectType="CheckBox" fmlaLink="$D$17" lockText="1" noThreeD="1"/>
</file>

<file path=xl/ctrlProps/ctrlProp48.xml><?xml version="1.0" encoding="utf-8"?>
<formControlPr xmlns="http://schemas.microsoft.com/office/spreadsheetml/2009/9/main" objectType="CheckBox" fmlaLink="$F$17" lockText="1" noThreeD="1"/>
</file>

<file path=xl/ctrlProps/ctrlProp49.xml><?xml version="1.0" encoding="utf-8"?>
<formControlPr xmlns="http://schemas.microsoft.com/office/spreadsheetml/2009/9/main" objectType="CheckBox" fmlaLink="$H$17" lockText="1" noThreeD="1"/>
</file>

<file path=xl/ctrlProps/ctrlProp50.xml><?xml version="1.0" encoding="utf-8"?>
<formControlPr xmlns="http://schemas.microsoft.com/office/spreadsheetml/2009/9/main" objectType="CheckBox" fmlaLink="$D$12" lockText="1" noThreeD="1"/>
</file>

<file path=xl/ctrlProps/ctrlProp51.xml><?xml version="1.0" encoding="utf-8"?>
<formControlPr xmlns="http://schemas.microsoft.com/office/spreadsheetml/2009/9/main" objectType="CheckBox" fmlaLink="F15" lockText="1" noThreeD="1"/>
</file>

<file path=xl/ctrlProps/ctrlProp52.xml><?xml version="1.0" encoding="utf-8"?>
<formControlPr xmlns="http://schemas.microsoft.com/office/spreadsheetml/2009/9/main" objectType="CheckBox" fmlaLink="H18" lockText="1" noThreeD="1"/>
</file>

<file path=xl/ctrlProps/ctrlProp53.xml><?xml version="1.0" encoding="utf-8"?>
<formControlPr xmlns="http://schemas.microsoft.com/office/spreadsheetml/2009/9/main" objectType="CheckBox" fmlaLink="H15" lockText="1" noThreeD="1"/>
</file>

<file path=xl/ctrlProps/ctrlProp54.xml><?xml version="1.0" encoding="utf-8"?>
<formControlPr xmlns="http://schemas.microsoft.com/office/spreadsheetml/2009/9/main" objectType="CheckBox" fmlaLink="F19" lockText="1" noThreeD="1"/>
</file>

<file path=xl/ctrlProps/ctrlProp55.xml><?xml version="1.0" encoding="utf-8"?>
<formControlPr xmlns="http://schemas.microsoft.com/office/spreadsheetml/2009/9/main" objectType="CheckBox" fmlaLink="F20" lockText="1" noThreeD="1"/>
</file>

<file path=xl/ctrlProps/ctrlProp56.xml><?xml version="1.0" encoding="utf-8"?>
<formControlPr xmlns="http://schemas.microsoft.com/office/spreadsheetml/2009/9/main" objectType="CheckBox" fmlaLink="F22" lockText="1" noThreeD="1"/>
</file>

<file path=xl/ctrlProps/ctrlProp57.xml><?xml version="1.0" encoding="utf-8"?>
<formControlPr xmlns="http://schemas.microsoft.com/office/spreadsheetml/2009/9/main" objectType="CheckBox" fmlaLink="F22" lockText="1" noThreeD="1"/>
</file>

<file path=xl/ctrlProps/ctrlProp58.xml><?xml version="1.0" encoding="utf-8"?>
<formControlPr xmlns="http://schemas.microsoft.com/office/spreadsheetml/2009/9/main" objectType="CheckBox" fmlaLink="F22" lockText="1" noThreeD="1"/>
</file>

<file path=xl/ctrlProps/ctrlProp59.xml><?xml version="1.0" encoding="utf-8"?>
<formControlPr xmlns="http://schemas.microsoft.com/office/spreadsheetml/2009/9/main" objectType="CheckBox" fmlaLink="F21" lockText="1" noThreeD="1"/>
</file>

<file path=xl/ctrlProps/ctrlProp60.xml><?xml version="1.0" encoding="utf-8"?>
<formControlPr xmlns="http://schemas.microsoft.com/office/spreadsheetml/2009/9/main" objectType="CheckBox" fmlaLink="$D$15" lockText="1" noThreeD="1"/>
</file>

<file path=xl/ctrlProps/ctrlProp61.xml><?xml version="1.0" encoding="utf-8"?>
<formControlPr xmlns="http://schemas.microsoft.com/office/spreadsheetml/2009/9/main" objectType="CheckBox" fmlaLink="$D$22" lockText="1" noThreeD="1"/>
</file>

<file path=xl/ctrlProps/ctrlProp62.xml><?xml version="1.0" encoding="utf-8"?>
<formControlPr xmlns="http://schemas.microsoft.com/office/spreadsheetml/2009/9/main" objectType="CheckBox" fmlaLink="$D$22" lockText="1" noThreeD="1"/>
</file>

<file path=xl/ctrlProps/ctrlProp63.xml><?xml version="1.0" encoding="utf-8"?>
<formControlPr xmlns="http://schemas.microsoft.com/office/spreadsheetml/2009/9/main" objectType="CheckBox" fmlaLink="$D$23" lockText="1" noThreeD="1"/>
</file>

<file path=xl/ctrlProps/ctrlProp64.xml><?xml version="1.0" encoding="utf-8"?>
<formControlPr xmlns="http://schemas.microsoft.com/office/spreadsheetml/2009/9/main" objectType="CheckBox" fmlaLink="D22" lockText="1" noThreeD="1"/>
</file>

<file path=xl/ctrlProps/ctrlProp65.xml><?xml version="1.0" encoding="utf-8"?>
<formControlPr xmlns="http://schemas.microsoft.com/office/spreadsheetml/2009/9/main" objectType="CheckBox" fmlaLink="$D$21" lockText="1" noThreeD="1"/>
</file>

<file path=xl/ctrlProps/ctrlProp66.xml><?xml version="1.0" encoding="utf-8"?>
<formControlPr xmlns="http://schemas.microsoft.com/office/spreadsheetml/2009/9/main" objectType="CheckBox" fmlaLink="$F$12" lockText="1" noThreeD="1"/>
</file>

<file path=xl/ctrlProps/ctrlProp67.xml><?xml version="1.0" encoding="utf-8"?>
<formControlPr xmlns="http://schemas.microsoft.com/office/spreadsheetml/2009/9/main" objectType="CheckBox" fmlaLink="$H$12" lockText="1" noThreeD="1"/>
</file>

<file path=xl/ctrlProps/ctrlProp68.xml><?xml version="1.0" encoding="utf-8"?>
<formControlPr xmlns="http://schemas.microsoft.com/office/spreadsheetml/2009/9/main" objectType="CheckBox" fmlaLink="$D$14" lockText="1" noThreeD="1"/>
</file>

<file path=xl/ctrlProps/ctrlProp69.xml><?xml version="1.0" encoding="utf-8"?>
<formControlPr xmlns="http://schemas.microsoft.com/office/spreadsheetml/2009/9/main" objectType="CheckBox" fmlaLink="H24" lockText="1" noThreeD="1"/>
</file>

<file path=xl/ctrlProps/ctrlProp70.xml><?xml version="1.0" encoding="utf-8"?>
<formControlPr xmlns="http://schemas.microsoft.com/office/spreadsheetml/2009/9/main" objectType="CheckBox" fmlaLink="$D$27" lockText="1" noThreeD="1"/>
</file>

<file path=xl/ctrlProps/ctrlProp71.xml><?xml version="1.0" encoding="utf-8"?>
<formControlPr xmlns="http://schemas.microsoft.com/office/spreadsheetml/2009/9/main" objectType="CheckBox" fmlaLink="F27" lockText="1" noThreeD="1"/>
</file>

<file path=xl/ctrlProps/ctrlProp72.xml><?xml version="1.0" encoding="utf-8"?>
<formControlPr xmlns="http://schemas.microsoft.com/office/spreadsheetml/2009/9/main" objectType="CheckBox" fmlaLink="H27" lockText="1" noThreeD="1"/>
</file>

<file path=xl/ctrlProps/ctrlProp73.xml><?xml version="1.0" encoding="utf-8"?>
<formControlPr xmlns="http://schemas.microsoft.com/office/spreadsheetml/2009/9/main" objectType="CheckBox" fmlaLink="D26" lockText="1" noThreeD="1"/>
</file>

<file path=xl/ctrlProps/ctrlProp74.xml><?xml version="1.0" encoding="utf-8"?>
<formControlPr xmlns="http://schemas.microsoft.com/office/spreadsheetml/2009/9/main" objectType="CheckBox" fmlaLink="F26" lockText="1" noThreeD="1"/>
</file>

<file path=xl/ctrlProps/ctrlProp75.xml><?xml version="1.0" encoding="utf-8"?>
<formControlPr xmlns="http://schemas.microsoft.com/office/spreadsheetml/2009/9/main" objectType="CheckBox" fmlaLink="$D$13" lockText="1" noThreeD="1"/>
</file>

<file path=xl/ctrlProps/ctrlProp76.xml><?xml version="1.0" encoding="utf-8"?>
<formControlPr xmlns="http://schemas.microsoft.com/office/spreadsheetml/2009/9/main" objectType="CheckBox" fmlaLink="F13" lockText="1" noThreeD="1"/>
</file>

<file path=xl/ctrlProps/ctrlProp77.xml><?xml version="1.0" encoding="utf-8"?>
<formControlPr xmlns="http://schemas.microsoft.com/office/spreadsheetml/2009/9/main" objectType="CheckBox" fmlaLink="H13" lockText="1" noThreeD="1"/>
</file>

<file path=xl/ctrlProps/ctrlProp78.xml><?xml version="1.0" encoding="utf-8"?>
<formControlPr xmlns="http://schemas.microsoft.com/office/spreadsheetml/2009/9/main" objectType="CheckBox" fmlaLink="H22" lockText="1" noThreeD="1"/>
</file>

<file path=xl/ctrlProps/ctrlProp79.xml><?xml version="1.0" encoding="utf-8"?>
<formControlPr xmlns="http://schemas.microsoft.com/office/spreadsheetml/2009/9/main" objectType="CheckBox" fmlaLink="H25"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11</xdr:row>
          <xdr:rowOff>12700</xdr:rowOff>
        </xdr:from>
        <xdr:to>
          <xdr:col>3</xdr:col>
          <xdr:colOff>266700</xdr:colOff>
          <xdr:row>12</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12700</xdr:rowOff>
        </xdr:from>
        <xdr:to>
          <xdr:col>5</xdr:col>
          <xdr:colOff>266700</xdr:colOff>
          <xdr:row>12</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12700</xdr:rowOff>
        </xdr:from>
        <xdr:to>
          <xdr:col>7</xdr:col>
          <xdr:colOff>266700</xdr:colOff>
          <xdr:row>12</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12700</xdr:rowOff>
        </xdr:from>
        <xdr:to>
          <xdr:col>3</xdr:col>
          <xdr:colOff>266700</xdr:colOff>
          <xdr:row>13</xdr:row>
          <xdr:rowOff>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xdr:row>
          <xdr:rowOff>12700</xdr:rowOff>
        </xdr:from>
        <xdr:to>
          <xdr:col>3</xdr:col>
          <xdr:colOff>266700</xdr:colOff>
          <xdr:row>14</xdr:row>
          <xdr:rowOff>0</xdr:rowOff>
        </xdr:to>
        <xdr:sp macro="" textlink="">
          <xdr:nvSpPr>
            <xdr:cNvPr id="1029" name="Check Box 5" descr="他の適応に&#10;国内で承認"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xdr:row>
          <xdr:rowOff>12700</xdr:rowOff>
        </xdr:from>
        <xdr:to>
          <xdr:col>3</xdr:col>
          <xdr:colOff>266700</xdr:colOff>
          <xdr:row>17</xdr:row>
          <xdr:rowOff>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20</xdr:row>
          <xdr:rowOff>12700</xdr:rowOff>
        </xdr:from>
        <xdr:to>
          <xdr:col>3</xdr:col>
          <xdr:colOff>266700</xdr:colOff>
          <xdr:row>21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21</xdr:row>
          <xdr:rowOff>12700</xdr:rowOff>
        </xdr:from>
        <xdr:to>
          <xdr:col>3</xdr:col>
          <xdr:colOff>266700</xdr:colOff>
          <xdr:row>22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27</xdr:row>
          <xdr:rowOff>12700</xdr:rowOff>
        </xdr:from>
        <xdr:to>
          <xdr:col>3</xdr:col>
          <xdr:colOff>266700</xdr:colOff>
          <xdr:row>28</xdr:row>
          <xdr:rowOff>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12700</xdr:rowOff>
        </xdr:from>
        <xdr:to>
          <xdr:col>5</xdr:col>
          <xdr:colOff>266700</xdr:colOff>
          <xdr:row>13</xdr:row>
          <xdr:rowOff>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xdr:row>
          <xdr:rowOff>12700</xdr:rowOff>
        </xdr:from>
        <xdr:to>
          <xdr:col>5</xdr:col>
          <xdr:colOff>266700</xdr:colOff>
          <xdr:row>14</xdr:row>
          <xdr:rowOff>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12700</xdr:rowOff>
        </xdr:from>
        <xdr:to>
          <xdr:col>5</xdr:col>
          <xdr:colOff>266700</xdr:colOff>
          <xdr:row>17</xdr:row>
          <xdr:rowOff>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12700</xdr:rowOff>
        </xdr:from>
        <xdr:to>
          <xdr:col>5</xdr:col>
          <xdr:colOff>266700</xdr:colOff>
          <xdr:row>21</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12700</xdr:rowOff>
        </xdr:from>
        <xdr:to>
          <xdr:col>5</xdr:col>
          <xdr:colOff>266700</xdr:colOff>
          <xdr:row>22</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xdr:row>
          <xdr:rowOff>12700</xdr:rowOff>
        </xdr:from>
        <xdr:to>
          <xdr:col>7</xdr:col>
          <xdr:colOff>266700</xdr:colOff>
          <xdr:row>14</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16</xdr:row>
          <xdr:rowOff>12700</xdr:rowOff>
        </xdr:from>
        <xdr:to>
          <xdr:col>7</xdr:col>
          <xdr:colOff>266700</xdr:colOff>
          <xdr:row>17</xdr:row>
          <xdr:rowOff>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20</xdr:row>
          <xdr:rowOff>12700</xdr:rowOff>
        </xdr:from>
        <xdr:to>
          <xdr:col>7</xdr:col>
          <xdr:colOff>266700</xdr:colOff>
          <xdr:row>21</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21</xdr:row>
          <xdr:rowOff>12700</xdr:rowOff>
        </xdr:from>
        <xdr:to>
          <xdr:col>7</xdr:col>
          <xdr:colOff>266700</xdr:colOff>
          <xdr:row>22</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22</xdr:row>
          <xdr:rowOff>0</xdr:rowOff>
        </xdr:from>
        <xdr:to>
          <xdr:col>3</xdr:col>
          <xdr:colOff>266700</xdr:colOff>
          <xdr:row>22</xdr:row>
          <xdr:rowOff>222250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xdr:row>
          <xdr:rowOff>12700</xdr:rowOff>
        </xdr:from>
        <xdr:to>
          <xdr:col>5</xdr:col>
          <xdr:colOff>266700</xdr:colOff>
          <xdr:row>23</xdr:row>
          <xdr:rowOff>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22</xdr:row>
          <xdr:rowOff>12700</xdr:rowOff>
        </xdr:from>
        <xdr:to>
          <xdr:col>7</xdr:col>
          <xdr:colOff>266700</xdr:colOff>
          <xdr:row>23</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23</xdr:row>
          <xdr:rowOff>57150</xdr:rowOff>
        </xdr:from>
        <xdr:to>
          <xdr:col>3</xdr:col>
          <xdr:colOff>266700</xdr:colOff>
          <xdr:row>23</xdr:row>
          <xdr:rowOff>279400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23</xdr:row>
          <xdr:rowOff>57150</xdr:rowOff>
        </xdr:from>
        <xdr:to>
          <xdr:col>5</xdr:col>
          <xdr:colOff>266700</xdr:colOff>
          <xdr:row>23</xdr:row>
          <xdr:rowOff>279400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23</xdr:row>
          <xdr:rowOff>57150</xdr:rowOff>
        </xdr:from>
        <xdr:to>
          <xdr:col>7</xdr:col>
          <xdr:colOff>266700</xdr:colOff>
          <xdr:row>23</xdr:row>
          <xdr:rowOff>279400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27</xdr:row>
          <xdr:rowOff>12700</xdr:rowOff>
        </xdr:from>
        <xdr:to>
          <xdr:col>5</xdr:col>
          <xdr:colOff>266700</xdr:colOff>
          <xdr:row>28</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30</xdr:row>
          <xdr:rowOff>12700</xdr:rowOff>
        </xdr:from>
        <xdr:to>
          <xdr:col>3</xdr:col>
          <xdr:colOff>266700</xdr:colOff>
          <xdr:row>31</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28</xdr:row>
          <xdr:rowOff>12700</xdr:rowOff>
        </xdr:from>
        <xdr:to>
          <xdr:col>3</xdr:col>
          <xdr:colOff>266700</xdr:colOff>
          <xdr:row>29</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12700</xdr:rowOff>
        </xdr:from>
        <xdr:to>
          <xdr:col>3</xdr:col>
          <xdr:colOff>266700</xdr:colOff>
          <xdr:row>15</xdr:row>
          <xdr:rowOff>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xdr:row>
          <xdr:rowOff>12700</xdr:rowOff>
        </xdr:from>
        <xdr:to>
          <xdr:col>5</xdr:col>
          <xdr:colOff>266700</xdr:colOff>
          <xdr:row>15</xdr:row>
          <xdr:rowOff>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14</xdr:row>
          <xdr:rowOff>12700</xdr:rowOff>
        </xdr:from>
        <xdr:to>
          <xdr:col>7</xdr:col>
          <xdr:colOff>266700</xdr:colOff>
          <xdr:row>15</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xdr:row>
          <xdr:rowOff>12700</xdr:rowOff>
        </xdr:from>
        <xdr:to>
          <xdr:col>3</xdr:col>
          <xdr:colOff>266700</xdr:colOff>
          <xdr:row>16</xdr:row>
          <xdr:rowOff>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xdr:row>
          <xdr:rowOff>12700</xdr:rowOff>
        </xdr:from>
        <xdr:to>
          <xdr:col>5</xdr:col>
          <xdr:colOff>266700</xdr:colOff>
          <xdr:row>20</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19</xdr:row>
          <xdr:rowOff>12700</xdr:rowOff>
        </xdr:from>
        <xdr:to>
          <xdr:col>7</xdr:col>
          <xdr:colOff>266700</xdr:colOff>
          <xdr:row>20</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17</xdr:row>
          <xdr:rowOff>12700</xdr:rowOff>
        </xdr:from>
        <xdr:to>
          <xdr:col>3</xdr:col>
          <xdr:colOff>266700</xdr:colOff>
          <xdr:row>18</xdr:row>
          <xdr:rowOff>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xdr:row>
          <xdr:rowOff>12700</xdr:rowOff>
        </xdr:from>
        <xdr:to>
          <xdr:col>5</xdr:col>
          <xdr:colOff>266700</xdr:colOff>
          <xdr:row>18</xdr:row>
          <xdr:rowOff>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xdr:row>
          <xdr:rowOff>12700</xdr:rowOff>
        </xdr:from>
        <xdr:to>
          <xdr:col>7</xdr:col>
          <xdr:colOff>266700</xdr:colOff>
          <xdr:row>18</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41</xdr:row>
          <xdr:rowOff>12700</xdr:rowOff>
        </xdr:from>
        <xdr:to>
          <xdr:col>3</xdr:col>
          <xdr:colOff>266700</xdr:colOff>
          <xdr:row>42</xdr:row>
          <xdr:rowOff>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41</xdr:row>
          <xdr:rowOff>12700</xdr:rowOff>
        </xdr:from>
        <xdr:to>
          <xdr:col>5</xdr:col>
          <xdr:colOff>266700</xdr:colOff>
          <xdr:row>42</xdr:row>
          <xdr:rowOff>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41</xdr:row>
          <xdr:rowOff>12700</xdr:rowOff>
        </xdr:from>
        <xdr:to>
          <xdr:col>7</xdr:col>
          <xdr:colOff>266700</xdr:colOff>
          <xdr:row>42</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42</xdr:row>
          <xdr:rowOff>57150</xdr:rowOff>
        </xdr:from>
        <xdr:to>
          <xdr:col>3</xdr:col>
          <xdr:colOff>266700</xdr:colOff>
          <xdr:row>42</xdr:row>
          <xdr:rowOff>279400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42</xdr:row>
          <xdr:rowOff>57150</xdr:rowOff>
        </xdr:from>
        <xdr:to>
          <xdr:col>5</xdr:col>
          <xdr:colOff>266700</xdr:colOff>
          <xdr:row>42</xdr:row>
          <xdr:rowOff>279400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1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42</xdr:row>
          <xdr:rowOff>50800</xdr:rowOff>
        </xdr:from>
        <xdr:to>
          <xdr:col>7</xdr:col>
          <xdr:colOff>266700</xdr:colOff>
          <xdr:row>42</xdr:row>
          <xdr:rowOff>266700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1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30</xdr:row>
          <xdr:rowOff>12700</xdr:rowOff>
        </xdr:from>
        <xdr:to>
          <xdr:col>5</xdr:col>
          <xdr:colOff>266700</xdr:colOff>
          <xdr:row>31</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1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29</xdr:row>
          <xdr:rowOff>12700</xdr:rowOff>
        </xdr:from>
        <xdr:to>
          <xdr:col>7</xdr:col>
          <xdr:colOff>266700</xdr:colOff>
          <xdr:row>30</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1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31</xdr:row>
          <xdr:rowOff>12700</xdr:rowOff>
        </xdr:from>
        <xdr:to>
          <xdr:col>5</xdr:col>
          <xdr:colOff>266700</xdr:colOff>
          <xdr:row>32</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27</xdr:row>
          <xdr:rowOff>12700</xdr:rowOff>
        </xdr:from>
        <xdr:to>
          <xdr:col>7</xdr:col>
          <xdr:colOff>266700</xdr:colOff>
          <xdr:row>28</xdr:row>
          <xdr:rowOff>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1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16</xdr:row>
          <xdr:rowOff>12700</xdr:rowOff>
        </xdr:from>
        <xdr:to>
          <xdr:col>3</xdr:col>
          <xdr:colOff>266700</xdr:colOff>
          <xdr:row>17</xdr:row>
          <xdr:rowOff>12700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12700</xdr:rowOff>
        </xdr:from>
        <xdr:to>
          <xdr:col>5</xdr:col>
          <xdr:colOff>266700</xdr:colOff>
          <xdr:row>17</xdr:row>
          <xdr:rowOff>12700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2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16</xdr:row>
          <xdr:rowOff>12700</xdr:rowOff>
        </xdr:from>
        <xdr:to>
          <xdr:col>7</xdr:col>
          <xdr:colOff>266700</xdr:colOff>
          <xdr:row>17</xdr:row>
          <xdr:rowOff>12700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2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11</xdr:row>
          <xdr:rowOff>12700</xdr:rowOff>
        </xdr:from>
        <xdr:to>
          <xdr:col>3</xdr:col>
          <xdr:colOff>266700</xdr:colOff>
          <xdr:row>12</xdr:row>
          <xdr:rowOff>12700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2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xdr:row>
          <xdr:rowOff>12700</xdr:rowOff>
        </xdr:from>
        <xdr:to>
          <xdr:col>5</xdr:col>
          <xdr:colOff>266700</xdr:colOff>
          <xdr:row>15</xdr:row>
          <xdr:rowOff>12700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2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xdr:row>
          <xdr:rowOff>12700</xdr:rowOff>
        </xdr:from>
        <xdr:to>
          <xdr:col>7</xdr:col>
          <xdr:colOff>266700</xdr:colOff>
          <xdr:row>18</xdr:row>
          <xdr:rowOff>12700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2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14</xdr:row>
          <xdr:rowOff>12700</xdr:rowOff>
        </xdr:from>
        <xdr:to>
          <xdr:col>7</xdr:col>
          <xdr:colOff>266700</xdr:colOff>
          <xdr:row>15</xdr:row>
          <xdr:rowOff>12700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2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12700</xdr:rowOff>
        </xdr:from>
        <xdr:to>
          <xdr:col>5</xdr:col>
          <xdr:colOff>266700</xdr:colOff>
          <xdr:row>19</xdr:row>
          <xdr:rowOff>12700</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2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xdr:row>
          <xdr:rowOff>12700</xdr:rowOff>
        </xdr:from>
        <xdr:to>
          <xdr:col>5</xdr:col>
          <xdr:colOff>266700</xdr:colOff>
          <xdr:row>20</xdr:row>
          <xdr:rowOff>12700</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00000000-0008-0000-02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12700</xdr:rowOff>
        </xdr:from>
        <xdr:to>
          <xdr:col>5</xdr:col>
          <xdr:colOff>266700</xdr:colOff>
          <xdr:row>22</xdr:row>
          <xdr:rowOff>12700</xdr:rowOff>
        </xdr:to>
        <xdr:sp macro="" textlink="">
          <xdr:nvSpPr>
            <xdr:cNvPr id="2137" name="Check Box 89" hidden="1">
              <a:extLst>
                <a:ext uri="{63B3BB69-23CF-44E3-9099-C40C66FF867C}">
                  <a14:compatExt spid="_x0000_s2137"/>
                </a:ext>
                <a:ext uri="{FF2B5EF4-FFF2-40B4-BE49-F238E27FC236}">
                  <a16:creationId xmlns:a16="http://schemas.microsoft.com/office/drawing/2014/main" id="{00000000-0008-0000-0200-00005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25</xdr:row>
          <xdr:rowOff>12700</xdr:rowOff>
        </xdr:from>
        <xdr:to>
          <xdr:col>5</xdr:col>
          <xdr:colOff>266700</xdr:colOff>
          <xdr:row>26</xdr:row>
          <xdr:rowOff>12700</xdr:rowOff>
        </xdr:to>
        <xdr:sp macro="" textlink="">
          <xdr:nvSpPr>
            <xdr:cNvPr id="2138" name="Check Box 90" hidden="1">
              <a:extLst>
                <a:ext uri="{63B3BB69-23CF-44E3-9099-C40C66FF867C}">
                  <a14:compatExt spid="_x0000_s2138"/>
                </a:ext>
                <a:ext uri="{FF2B5EF4-FFF2-40B4-BE49-F238E27FC236}">
                  <a16:creationId xmlns:a16="http://schemas.microsoft.com/office/drawing/2014/main" id="{00000000-0008-0000-0200-00005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25</xdr:row>
          <xdr:rowOff>12700</xdr:rowOff>
        </xdr:from>
        <xdr:to>
          <xdr:col>5</xdr:col>
          <xdr:colOff>266700</xdr:colOff>
          <xdr:row>26</xdr:row>
          <xdr:rowOff>12700</xdr:rowOff>
        </xdr:to>
        <xdr:sp macro="" textlink="">
          <xdr:nvSpPr>
            <xdr:cNvPr id="2143" name="Check Box 95" hidden="1">
              <a:extLst>
                <a:ext uri="{63B3BB69-23CF-44E3-9099-C40C66FF867C}">
                  <a14:compatExt spid="_x0000_s2143"/>
                </a:ext>
                <a:ext uri="{FF2B5EF4-FFF2-40B4-BE49-F238E27FC236}">
                  <a16:creationId xmlns:a16="http://schemas.microsoft.com/office/drawing/2014/main" id="{00000000-0008-0000-0200-00005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0</xdr:rowOff>
        </xdr:from>
        <xdr:to>
          <xdr:col>5</xdr:col>
          <xdr:colOff>266700</xdr:colOff>
          <xdr:row>21</xdr:row>
          <xdr:rowOff>0</xdr:rowOff>
        </xdr:to>
        <xdr:sp macro="" textlink="">
          <xdr:nvSpPr>
            <xdr:cNvPr id="2144" name="Check Box 96" hidden="1">
              <a:extLst>
                <a:ext uri="{63B3BB69-23CF-44E3-9099-C40C66FF867C}">
                  <a14:compatExt spid="_x0000_s2144"/>
                </a:ext>
                <a:ext uri="{FF2B5EF4-FFF2-40B4-BE49-F238E27FC236}">
                  <a16:creationId xmlns:a16="http://schemas.microsoft.com/office/drawing/2014/main" id="{00000000-0008-0000-0200-00006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12700</xdr:rowOff>
        </xdr:from>
        <xdr:to>
          <xdr:col>3</xdr:col>
          <xdr:colOff>266700</xdr:colOff>
          <xdr:row>15</xdr:row>
          <xdr:rowOff>12700</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00000000-0008-0000-0200-00006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21</xdr:row>
          <xdr:rowOff>12700</xdr:rowOff>
        </xdr:from>
        <xdr:to>
          <xdr:col>3</xdr:col>
          <xdr:colOff>266700</xdr:colOff>
          <xdr:row>22</xdr:row>
          <xdr:rowOff>12700</xdr:rowOff>
        </xdr:to>
        <xdr:sp macro="" textlink="">
          <xdr:nvSpPr>
            <xdr:cNvPr id="2161" name="Check Box 113" hidden="1">
              <a:extLst>
                <a:ext uri="{63B3BB69-23CF-44E3-9099-C40C66FF867C}">
                  <a14:compatExt spid="_x0000_s2161"/>
                </a:ext>
                <a:ext uri="{FF2B5EF4-FFF2-40B4-BE49-F238E27FC236}">
                  <a16:creationId xmlns:a16="http://schemas.microsoft.com/office/drawing/2014/main" id="{00000000-0008-0000-0200-00007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25</xdr:row>
          <xdr:rowOff>12700</xdr:rowOff>
        </xdr:from>
        <xdr:to>
          <xdr:col>3</xdr:col>
          <xdr:colOff>266700</xdr:colOff>
          <xdr:row>26</xdr:row>
          <xdr:rowOff>12700</xdr:rowOff>
        </xdr:to>
        <xdr:sp macro="" textlink="">
          <xdr:nvSpPr>
            <xdr:cNvPr id="2165" name="Check Box 117" hidden="1">
              <a:extLst>
                <a:ext uri="{63B3BB69-23CF-44E3-9099-C40C66FF867C}">
                  <a14:compatExt spid="_x0000_s2165"/>
                </a:ext>
                <a:ext uri="{FF2B5EF4-FFF2-40B4-BE49-F238E27FC236}">
                  <a16:creationId xmlns:a16="http://schemas.microsoft.com/office/drawing/2014/main" id="{00000000-0008-0000-0200-00007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22</xdr:row>
          <xdr:rowOff>12700</xdr:rowOff>
        </xdr:from>
        <xdr:to>
          <xdr:col>3</xdr:col>
          <xdr:colOff>266700</xdr:colOff>
          <xdr:row>23</xdr:row>
          <xdr:rowOff>12700</xdr:rowOff>
        </xdr:to>
        <xdr:sp macro="" textlink="">
          <xdr:nvSpPr>
            <xdr:cNvPr id="2169" name="Check Box 121" hidden="1">
              <a:extLst>
                <a:ext uri="{63B3BB69-23CF-44E3-9099-C40C66FF867C}">
                  <a14:compatExt spid="_x0000_s2169"/>
                </a:ext>
                <a:ext uri="{FF2B5EF4-FFF2-40B4-BE49-F238E27FC236}">
                  <a16:creationId xmlns:a16="http://schemas.microsoft.com/office/drawing/2014/main" id="{00000000-0008-0000-0200-00007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25</xdr:row>
          <xdr:rowOff>12700</xdr:rowOff>
        </xdr:from>
        <xdr:to>
          <xdr:col>3</xdr:col>
          <xdr:colOff>266700</xdr:colOff>
          <xdr:row>26</xdr:row>
          <xdr:rowOff>12700</xdr:rowOff>
        </xdr:to>
        <xdr:sp macro="" textlink="">
          <xdr:nvSpPr>
            <xdr:cNvPr id="2177" name="Check Box 129" hidden="1">
              <a:extLst>
                <a:ext uri="{63B3BB69-23CF-44E3-9099-C40C66FF867C}">
                  <a14:compatExt spid="_x0000_s2177"/>
                </a:ext>
                <a:ext uri="{FF2B5EF4-FFF2-40B4-BE49-F238E27FC236}">
                  <a16:creationId xmlns:a16="http://schemas.microsoft.com/office/drawing/2014/main" id="{00000000-0008-0000-0200-00008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20</xdr:row>
          <xdr:rowOff>0</xdr:rowOff>
        </xdr:from>
        <xdr:to>
          <xdr:col>3</xdr:col>
          <xdr:colOff>266700</xdr:colOff>
          <xdr:row>21</xdr:row>
          <xdr:rowOff>0</xdr:rowOff>
        </xdr:to>
        <xdr:sp macro="" textlink="">
          <xdr:nvSpPr>
            <xdr:cNvPr id="2179" name="Check Box 131" hidden="1">
              <a:extLst>
                <a:ext uri="{63B3BB69-23CF-44E3-9099-C40C66FF867C}">
                  <a14:compatExt spid="_x0000_s2179"/>
                </a:ext>
                <a:ext uri="{FF2B5EF4-FFF2-40B4-BE49-F238E27FC236}">
                  <a16:creationId xmlns:a16="http://schemas.microsoft.com/office/drawing/2014/main" id="{00000000-0008-0000-0200-00008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12700</xdr:rowOff>
        </xdr:from>
        <xdr:to>
          <xdr:col>5</xdr:col>
          <xdr:colOff>266700</xdr:colOff>
          <xdr:row>12</xdr:row>
          <xdr:rowOff>12700</xdr:rowOff>
        </xdr:to>
        <xdr:sp macro="" textlink="">
          <xdr:nvSpPr>
            <xdr:cNvPr id="2180" name="Check Box 132" hidden="1">
              <a:extLst>
                <a:ext uri="{63B3BB69-23CF-44E3-9099-C40C66FF867C}">
                  <a14:compatExt spid="_x0000_s2180"/>
                </a:ext>
                <a:ext uri="{FF2B5EF4-FFF2-40B4-BE49-F238E27FC236}">
                  <a16:creationId xmlns:a16="http://schemas.microsoft.com/office/drawing/2014/main" id="{00000000-0008-0000-0200-00008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12700</xdr:rowOff>
        </xdr:from>
        <xdr:to>
          <xdr:col>7</xdr:col>
          <xdr:colOff>266700</xdr:colOff>
          <xdr:row>12</xdr:row>
          <xdr:rowOff>12700</xdr:rowOff>
        </xdr:to>
        <xdr:sp macro="" textlink="">
          <xdr:nvSpPr>
            <xdr:cNvPr id="2181" name="Check Box 133" hidden="1">
              <a:extLst>
                <a:ext uri="{63B3BB69-23CF-44E3-9099-C40C66FF867C}">
                  <a14:compatExt spid="_x0000_s2181"/>
                </a:ext>
                <a:ext uri="{FF2B5EF4-FFF2-40B4-BE49-F238E27FC236}">
                  <a16:creationId xmlns:a16="http://schemas.microsoft.com/office/drawing/2014/main" id="{00000000-0008-0000-0200-00008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xdr:row>
          <xdr:rowOff>12700</xdr:rowOff>
        </xdr:from>
        <xdr:to>
          <xdr:col>3</xdr:col>
          <xdr:colOff>266700</xdr:colOff>
          <xdr:row>14</xdr:row>
          <xdr:rowOff>12700</xdr:rowOff>
        </xdr:to>
        <xdr:sp macro="" textlink="">
          <xdr:nvSpPr>
            <xdr:cNvPr id="2182" name="Check Box 134" hidden="1">
              <a:extLst>
                <a:ext uri="{63B3BB69-23CF-44E3-9099-C40C66FF867C}">
                  <a14:compatExt spid="_x0000_s2182"/>
                </a:ext>
                <a:ext uri="{FF2B5EF4-FFF2-40B4-BE49-F238E27FC236}">
                  <a16:creationId xmlns:a16="http://schemas.microsoft.com/office/drawing/2014/main" id="{00000000-0008-0000-0200-00008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23</xdr:row>
          <xdr:rowOff>12700</xdr:rowOff>
        </xdr:from>
        <xdr:to>
          <xdr:col>7</xdr:col>
          <xdr:colOff>266700</xdr:colOff>
          <xdr:row>24</xdr:row>
          <xdr:rowOff>12700</xdr:rowOff>
        </xdr:to>
        <xdr:sp macro="" textlink="">
          <xdr:nvSpPr>
            <xdr:cNvPr id="2184" name="Check Box 136" hidden="1">
              <a:extLst>
                <a:ext uri="{63B3BB69-23CF-44E3-9099-C40C66FF867C}">
                  <a14:compatExt spid="_x0000_s2184"/>
                </a:ext>
                <a:ext uri="{FF2B5EF4-FFF2-40B4-BE49-F238E27FC236}">
                  <a16:creationId xmlns:a16="http://schemas.microsoft.com/office/drawing/2014/main" id="{00000000-0008-0000-0200-00008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26</xdr:row>
          <xdr:rowOff>12700</xdr:rowOff>
        </xdr:from>
        <xdr:to>
          <xdr:col>3</xdr:col>
          <xdr:colOff>266700</xdr:colOff>
          <xdr:row>27</xdr:row>
          <xdr:rowOff>12700</xdr:rowOff>
        </xdr:to>
        <xdr:sp macro="" textlink="">
          <xdr:nvSpPr>
            <xdr:cNvPr id="2185" name="Check Box 137" hidden="1">
              <a:extLst>
                <a:ext uri="{63B3BB69-23CF-44E3-9099-C40C66FF867C}">
                  <a14:compatExt spid="_x0000_s2185"/>
                </a:ext>
                <a:ext uri="{FF2B5EF4-FFF2-40B4-BE49-F238E27FC236}">
                  <a16:creationId xmlns:a16="http://schemas.microsoft.com/office/drawing/2014/main" id="{00000000-0008-0000-0200-00008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26</xdr:row>
          <xdr:rowOff>12700</xdr:rowOff>
        </xdr:from>
        <xdr:to>
          <xdr:col>5</xdr:col>
          <xdr:colOff>266700</xdr:colOff>
          <xdr:row>27</xdr:row>
          <xdr:rowOff>12700</xdr:rowOff>
        </xdr:to>
        <xdr:sp macro="" textlink="">
          <xdr:nvSpPr>
            <xdr:cNvPr id="2186" name="Check Box 138" hidden="1">
              <a:extLst>
                <a:ext uri="{63B3BB69-23CF-44E3-9099-C40C66FF867C}">
                  <a14:compatExt spid="_x0000_s2186"/>
                </a:ext>
                <a:ext uri="{FF2B5EF4-FFF2-40B4-BE49-F238E27FC236}">
                  <a16:creationId xmlns:a16="http://schemas.microsoft.com/office/drawing/2014/main" id="{00000000-0008-0000-0200-00008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26</xdr:row>
          <xdr:rowOff>12700</xdr:rowOff>
        </xdr:from>
        <xdr:to>
          <xdr:col>7</xdr:col>
          <xdr:colOff>266700</xdr:colOff>
          <xdr:row>27</xdr:row>
          <xdr:rowOff>12700</xdr:rowOff>
        </xdr:to>
        <xdr:sp macro="" textlink="">
          <xdr:nvSpPr>
            <xdr:cNvPr id="2187" name="Check Box 139" hidden="1">
              <a:extLst>
                <a:ext uri="{63B3BB69-23CF-44E3-9099-C40C66FF867C}">
                  <a14:compatExt spid="_x0000_s2187"/>
                </a:ext>
                <a:ext uri="{FF2B5EF4-FFF2-40B4-BE49-F238E27FC236}">
                  <a16:creationId xmlns:a16="http://schemas.microsoft.com/office/drawing/2014/main" id="{00000000-0008-0000-0200-00008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25</xdr:row>
          <xdr:rowOff>12700</xdr:rowOff>
        </xdr:from>
        <xdr:to>
          <xdr:col>3</xdr:col>
          <xdr:colOff>266700</xdr:colOff>
          <xdr:row>26</xdr:row>
          <xdr:rowOff>12700</xdr:rowOff>
        </xdr:to>
        <xdr:sp macro="" textlink="">
          <xdr:nvSpPr>
            <xdr:cNvPr id="2188" name="Check Box 140" hidden="1">
              <a:extLst>
                <a:ext uri="{63B3BB69-23CF-44E3-9099-C40C66FF867C}">
                  <a14:compatExt spid="_x0000_s2188"/>
                </a:ext>
                <a:ext uri="{FF2B5EF4-FFF2-40B4-BE49-F238E27FC236}">
                  <a16:creationId xmlns:a16="http://schemas.microsoft.com/office/drawing/2014/main" id="{00000000-0008-0000-0200-00008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25</xdr:row>
          <xdr:rowOff>12700</xdr:rowOff>
        </xdr:from>
        <xdr:to>
          <xdr:col>5</xdr:col>
          <xdr:colOff>266700</xdr:colOff>
          <xdr:row>26</xdr:row>
          <xdr:rowOff>12700</xdr:rowOff>
        </xdr:to>
        <xdr:sp macro="" textlink="">
          <xdr:nvSpPr>
            <xdr:cNvPr id="2189" name="Check Box 141" hidden="1">
              <a:extLst>
                <a:ext uri="{63B3BB69-23CF-44E3-9099-C40C66FF867C}">
                  <a14:compatExt spid="_x0000_s2189"/>
                </a:ext>
                <a:ext uri="{FF2B5EF4-FFF2-40B4-BE49-F238E27FC236}">
                  <a16:creationId xmlns:a16="http://schemas.microsoft.com/office/drawing/2014/main" id="{00000000-0008-0000-0200-00008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12700</xdr:rowOff>
        </xdr:from>
        <xdr:to>
          <xdr:col>3</xdr:col>
          <xdr:colOff>266700</xdr:colOff>
          <xdr:row>13</xdr:row>
          <xdr:rowOff>12700</xdr:rowOff>
        </xdr:to>
        <xdr:sp macro="" textlink="">
          <xdr:nvSpPr>
            <xdr:cNvPr id="2190" name="Check Box 142" hidden="1">
              <a:extLst>
                <a:ext uri="{63B3BB69-23CF-44E3-9099-C40C66FF867C}">
                  <a14:compatExt spid="_x0000_s2190"/>
                </a:ext>
                <a:ext uri="{FF2B5EF4-FFF2-40B4-BE49-F238E27FC236}">
                  <a16:creationId xmlns:a16="http://schemas.microsoft.com/office/drawing/2014/main" id="{00000000-0008-0000-0200-00008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12700</xdr:rowOff>
        </xdr:from>
        <xdr:to>
          <xdr:col>5</xdr:col>
          <xdr:colOff>266700</xdr:colOff>
          <xdr:row>13</xdr:row>
          <xdr:rowOff>12700</xdr:rowOff>
        </xdr:to>
        <xdr:sp macro="" textlink="">
          <xdr:nvSpPr>
            <xdr:cNvPr id="2191" name="Check Box 143" hidden="1">
              <a:extLst>
                <a:ext uri="{63B3BB69-23CF-44E3-9099-C40C66FF867C}">
                  <a14:compatExt spid="_x0000_s2191"/>
                </a:ext>
                <a:ext uri="{FF2B5EF4-FFF2-40B4-BE49-F238E27FC236}">
                  <a16:creationId xmlns:a16="http://schemas.microsoft.com/office/drawing/2014/main" id="{00000000-0008-0000-0200-00008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12</xdr:row>
          <xdr:rowOff>12700</xdr:rowOff>
        </xdr:from>
        <xdr:to>
          <xdr:col>7</xdr:col>
          <xdr:colOff>266700</xdr:colOff>
          <xdr:row>13</xdr:row>
          <xdr:rowOff>12700</xdr:rowOff>
        </xdr:to>
        <xdr:sp macro="" textlink="">
          <xdr:nvSpPr>
            <xdr:cNvPr id="2192" name="Check Box 144" hidden="1">
              <a:extLst>
                <a:ext uri="{63B3BB69-23CF-44E3-9099-C40C66FF867C}">
                  <a14:compatExt spid="_x0000_s2192"/>
                </a:ext>
                <a:ext uri="{FF2B5EF4-FFF2-40B4-BE49-F238E27FC236}">
                  <a16:creationId xmlns:a16="http://schemas.microsoft.com/office/drawing/2014/main" id="{00000000-0008-0000-0200-00009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21</xdr:row>
          <xdr:rowOff>12700</xdr:rowOff>
        </xdr:from>
        <xdr:to>
          <xdr:col>7</xdr:col>
          <xdr:colOff>266700</xdr:colOff>
          <xdr:row>22</xdr:row>
          <xdr:rowOff>12700</xdr:rowOff>
        </xdr:to>
        <xdr:sp macro="" textlink="">
          <xdr:nvSpPr>
            <xdr:cNvPr id="2193" name="Check Box 145" hidden="1">
              <a:extLst>
                <a:ext uri="{63B3BB69-23CF-44E3-9099-C40C66FF867C}">
                  <a14:compatExt spid="_x0000_s2193"/>
                </a:ext>
                <a:ext uri="{FF2B5EF4-FFF2-40B4-BE49-F238E27FC236}">
                  <a16:creationId xmlns:a16="http://schemas.microsoft.com/office/drawing/2014/main" id="{00000000-0008-0000-0200-00009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24</xdr:row>
          <xdr:rowOff>12700</xdr:rowOff>
        </xdr:from>
        <xdr:to>
          <xdr:col>7</xdr:col>
          <xdr:colOff>266700</xdr:colOff>
          <xdr:row>25</xdr:row>
          <xdr:rowOff>12700</xdr:rowOff>
        </xdr:to>
        <xdr:sp macro="" textlink="">
          <xdr:nvSpPr>
            <xdr:cNvPr id="2194" name="Check Box 146" hidden="1">
              <a:extLst>
                <a:ext uri="{63B3BB69-23CF-44E3-9099-C40C66FF867C}">
                  <a14:compatExt spid="_x0000_s2194"/>
                </a:ext>
                <a:ext uri="{FF2B5EF4-FFF2-40B4-BE49-F238E27FC236}">
                  <a16:creationId xmlns:a16="http://schemas.microsoft.com/office/drawing/2014/main" id="{00000000-0008-0000-0200-00009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3" Type="http://schemas.openxmlformats.org/officeDocument/2006/relationships/ctrlProp" Target="../ctrlProps/ctrlProp10.xml" />
  <Relationship Id="rId18" Type="http://schemas.openxmlformats.org/officeDocument/2006/relationships/ctrlProp" Target="../ctrlProps/ctrlProp15.xml" />
  <Relationship Id="rId26" Type="http://schemas.openxmlformats.org/officeDocument/2006/relationships/ctrlProp" Target="../ctrlProps/ctrlProp23.xml" />
  <Relationship Id="rId39" Type="http://schemas.openxmlformats.org/officeDocument/2006/relationships/ctrlProp" Target="../ctrlProps/ctrlProp36.xml" />
  <Relationship Id="rId3" Type="http://schemas.openxmlformats.org/officeDocument/2006/relationships/vmlDrawing" Target="../drawings/vmlDrawing1.vml" />
  <Relationship Id="rId21" Type="http://schemas.openxmlformats.org/officeDocument/2006/relationships/ctrlProp" Target="../ctrlProps/ctrlProp18.xml" />
  <Relationship Id="rId34" Type="http://schemas.openxmlformats.org/officeDocument/2006/relationships/ctrlProp" Target="../ctrlProps/ctrlProp31.xml" />
  <Relationship Id="rId42" Type="http://schemas.openxmlformats.org/officeDocument/2006/relationships/ctrlProp" Target="../ctrlProps/ctrlProp39.xml" />
  <Relationship Id="rId47" Type="http://schemas.openxmlformats.org/officeDocument/2006/relationships/ctrlProp" Target="../ctrlProps/ctrlProp44.x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trlProp" Target="../ctrlProps/ctrlProp14.xml" />
  <Relationship Id="rId25" Type="http://schemas.openxmlformats.org/officeDocument/2006/relationships/ctrlProp" Target="../ctrlProps/ctrlProp22.xml" />
  <Relationship Id="rId33" Type="http://schemas.openxmlformats.org/officeDocument/2006/relationships/ctrlProp" Target="../ctrlProps/ctrlProp30.xml" />
  <Relationship Id="rId38" Type="http://schemas.openxmlformats.org/officeDocument/2006/relationships/ctrlProp" Target="../ctrlProps/ctrlProp35.xml" />
  <Relationship Id="rId46" Type="http://schemas.openxmlformats.org/officeDocument/2006/relationships/ctrlProp" Target="../ctrlProps/ctrlProp43.xml" />
  <Relationship Id="rId2" Type="http://schemas.openxmlformats.org/officeDocument/2006/relationships/drawing" Target="../drawings/drawing1.xml" />
  <Relationship Id="rId16" Type="http://schemas.openxmlformats.org/officeDocument/2006/relationships/ctrlProp" Target="../ctrlProps/ctrlProp13.xml" />
  <Relationship Id="rId20" Type="http://schemas.openxmlformats.org/officeDocument/2006/relationships/ctrlProp" Target="../ctrlProps/ctrlProp17.xml" />
  <Relationship Id="rId29" Type="http://schemas.openxmlformats.org/officeDocument/2006/relationships/ctrlProp" Target="../ctrlProps/ctrlProp26.xml" />
  <Relationship Id="rId41" Type="http://schemas.openxmlformats.org/officeDocument/2006/relationships/ctrlProp" Target="../ctrlProps/ctrlProp38.xml" />
  <Relationship Id="rId1" Type="http://schemas.openxmlformats.org/officeDocument/2006/relationships/printerSettings" Target="../printerSettings/printerSettings2.bin" />
  <Relationship Id="rId6" Type="http://schemas.openxmlformats.org/officeDocument/2006/relationships/ctrlProp" Target="../ctrlProps/ctrlProp3.xml" />
  <Relationship Id="rId11" Type="http://schemas.openxmlformats.org/officeDocument/2006/relationships/ctrlProp" Target="../ctrlProps/ctrlProp8.xml" />
  <Relationship Id="rId24" Type="http://schemas.openxmlformats.org/officeDocument/2006/relationships/ctrlProp" Target="../ctrlProps/ctrlProp21.xml" />
  <Relationship Id="rId32" Type="http://schemas.openxmlformats.org/officeDocument/2006/relationships/ctrlProp" Target="../ctrlProps/ctrlProp29.xml" />
  <Relationship Id="rId37" Type="http://schemas.openxmlformats.org/officeDocument/2006/relationships/ctrlProp" Target="../ctrlProps/ctrlProp34.xml" />
  <Relationship Id="rId40" Type="http://schemas.openxmlformats.org/officeDocument/2006/relationships/ctrlProp" Target="../ctrlProps/ctrlProp37.xml" />
  <Relationship Id="rId45" Type="http://schemas.openxmlformats.org/officeDocument/2006/relationships/ctrlProp" Target="../ctrlProps/ctrlProp42.xml" />
  <Relationship Id="rId5" Type="http://schemas.openxmlformats.org/officeDocument/2006/relationships/ctrlProp" Target="../ctrlProps/ctrlProp2.xml" />
  <Relationship Id="rId15" Type="http://schemas.openxmlformats.org/officeDocument/2006/relationships/ctrlProp" Target="../ctrlProps/ctrlProp12.xml" />
  <Relationship Id="rId23" Type="http://schemas.openxmlformats.org/officeDocument/2006/relationships/ctrlProp" Target="../ctrlProps/ctrlProp20.xml" />
  <Relationship Id="rId28" Type="http://schemas.openxmlformats.org/officeDocument/2006/relationships/ctrlProp" Target="../ctrlProps/ctrlProp25.xml" />
  <Relationship Id="rId36" Type="http://schemas.openxmlformats.org/officeDocument/2006/relationships/ctrlProp" Target="../ctrlProps/ctrlProp33.xml" />
  <Relationship Id="rId49" Type="http://schemas.openxmlformats.org/officeDocument/2006/relationships/ctrlProp" Target="../ctrlProps/ctrlProp46.xml" />
  <Relationship Id="rId10" Type="http://schemas.openxmlformats.org/officeDocument/2006/relationships/ctrlProp" Target="../ctrlProps/ctrlProp7.xml" />
  <Relationship Id="rId19" Type="http://schemas.openxmlformats.org/officeDocument/2006/relationships/ctrlProp" Target="../ctrlProps/ctrlProp16.xml" />
  <Relationship Id="rId31" Type="http://schemas.openxmlformats.org/officeDocument/2006/relationships/ctrlProp" Target="../ctrlProps/ctrlProp28.xml" />
  <Relationship Id="rId44" Type="http://schemas.openxmlformats.org/officeDocument/2006/relationships/ctrlProp" Target="../ctrlProps/ctrlProp41.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 Id="rId22" Type="http://schemas.openxmlformats.org/officeDocument/2006/relationships/ctrlProp" Target="../ctrlProps/ctrlProp19.xml" />
  <Relationship Id="rId27" Type="http://schemas.openxmlformats.org/officeDocument/2006/relationships/ctrlProp" Target="../ctrlProps/ctrlProp24.xml" />
  <Relationship Id="rId30" Type="http://schemas.openxmlformats.org/officeDocument/2006/relationships/ctrlProp" Target="../ctrlProps/ctrlProp27.xml" />
  <Relationship Id="rId35" Type="http://schemas.openxmlformats.org/officeDocument/2006/relationships/ctrlProp" Target="../ctrlProps/ctrlProp32.xml" />
  <Relationship Id="rId43" Type="http://schemas.openxmlformats.org/officeDocument/2006/relationships/ctrlProp" Target="../ctrlProps/ctrlProp40.xml" />
  <Relationship Id="rId48" Type="http://schemas.openxmlformats.org/officeDocument/2006/relationships/ctrlProp" Target="../ctrlProps/ctrlProp45.xml" />
  <Relationship Id="rId8" Type="http://schemas.openxmlformats.org/officeDocument/2006/relationships/ctrlProp" Target="../ctrlProps/ctrlProp5.xml" />
</Relationships>
</file>

<file path=xl/worksheets/_rels/sheet3.xml.rels>&#65279;<?xml version="1.0" encoding="utf-8" standalone="yes"?>
<Relationships xmlns="http://schemas.openxmlformats.org/package/2006/relationships">
  <Relationship Id="rId8" Type="http://schemas.openxmlformats.org/officeDocument/2006/relationships/ctrlProp" Target="../ctrlProps/ctrlProp51.xml" />
  <Relationship Id="rId13" Type="http://schemas.openxmlformats.org/officeDocument/2006/relationships/ctrlProp" Target="../ctrlProps/ctrlProp56.xml" />
  <Relationship Id="rId18" Type="http://schemas.openxmlformats.org/officeDocument/2006/relationships/ctrlProp" Target="../ctrlProps/ctrlProp61.xml" />
  <Relationship Id="rId26" Type="http://schemas.openxmlformats.org/officeDocument/2006/relationships/ctrlProp" Target="../ctrlProps/ctrlProp69.xml" />
  <Relationship Id="rId3" Type="http://schemas.openxmlformats.org/officeDocument/2006/relationships/vmlDrawing" Target="../drawings/vmlDrawing2.vml" />
  <Relationship Id="rId21" Type="http://schemas.openxmlformats.org/officeDocument/2006/relationships/ctrlProp" Target="../ctrlProps/ctrlProp64.xml" />
  <Relationship Id="rId34" Type="http://schemas.openxmlformats.org/officeDocument/2006/relationships/ctrlProp" Target="../ctrlProps/ctrlProp77.xml" />
  <Relationship Id="rId7" Type="http://schemas.openxmlformats.org/officeDocument/2006/relationships/ctrlProp" Target="../ctrlProps/ctrlProp50.xml" />
  <Relationship Id="rId12" Type="http://schemas.openxmlformats.org/officeDocument/2006/relationships/ctrlProp" Target="../ctrlProps/ctrlProp55.xml" />
  <Relationship Id="rId17" Type="http://schemas.openxmlformats.org/officeDocument/2006/relationships/ctrlProp" Target="../ctrlProps/ctrlProp60.xml" />
  <Relationship Id="rId25" Type="http://schemas.openxmlformats.org/officeDocument/2006/relationships/ctrlProp" Target="../ctrlProps/ctrlProp68.xml" />
  <Relationship Id="rId33" Type="http://schemas.openxmlformats.org/officeDocument/2006/relationships/ctrlProp" Target="../ctrlProps/ctrlProp76.xml" />
  <Relationship Id="rId2" Type="http://schemas.openxmlformats.org/officeDocument/2006/relationships/drawing" Target="../drawings/drawing2.xml" />
  <Relationship Id="rId16" Type="http://schemas.openxmlformats.org/officeDocument/2006/relationships/ctrlProp" Target="../ctrlProps/ctrlProp59.xml" />
  <Relationship Id="rId20" Type="http://schemas.openxmlformats.org/officeDocument/2006/relationships/ctrlProp" Target="../ctrlProps/ctrlProp63.xml" />
  <Relationship Id="rId29" Type="http://schemas.openxmlformats.org/officeDocument/2006/relationships/ctrlProp" Target="../ctrlProps/ctrlProp72.xml" />
  <Relationship Id="rId1" Type="http://schemas.openxmlformats.org/officeDocument/2006/relationships/printerSettings" Target="../printerSettings/printerSettings3.bin" />
  <Relationship Id="rId6" Type="http://schemas.openxmlformats.org/officeDocument/2006/relationships/ctrlProp" Target="../ctrlProps/ctrlProp49.xml" />
  <Relationship Id="rId11" Type="http://schemas.openxmlformats.org/officeDocument/2006/relationships/ctrlProp" Target="../ctrlProps/ctrlProp54.xml" />
  <Relationship Id="rId24" Type="http://schemas.openxmlformats.org/officeDocument/2006/relationships/ctrlProp" Target="../ctrlProps/ctrlProp67.xml" />
  <Relationship Id="rId32" Type="http://schemas.openxmlformats.org/officeDocument/2006/relationships/ctrlProp" Target="../ctrlProps/ctrlProp75.xml" />
  <Relationship Id="rId5" Type="http://schemas.openxmlformats.org/officeDocument/2006/relationships/ctrlProp" Target="../ctrlProps/ctrlProp48.xml" />
  <Relationship Id="rId15" Type="http://schemas.openxmlformats.org/officeDocument/2006/relationships/ctrlProp" Target="../ctrlProps/ctrlProp58.xml" />
  <Relationship Id="rId23" Type="http://schemas.openxmlformats.org/officeDocument/2006/relationships/ctrlProp" Target="../ctrlProps/ctrlProp66.xml" />
  <Relationship Id="rId28" Type="http://schemas.openxmlformats.org/officeDocument/2006/relationships/ctrlProp" Target="../ctrlProps/ctrlProp71.xml" />
  <Relationship Id="rId36" Type="http://schemas.openxmlformats.org/officeDocument/2006/relationships/ctrlProp" Target="../ctrlProps/ctrlProp79.xml" />
  <Relationship Id="rId10" Type="http://schemas.openxmlformats.org/officeDocument/2006/relationships/ctrlProp" Target="../ctrlProps/ctrlProp53.xml" />
  <Relationship Id="rId19" Type="http://schemas.openxmlformats.org/officeDocument/2006/relationships/ctrlProp" Target="../ctrlProps/ctrlProp62.xml" />
  <Relationship Id="rId31" Type="http://schemas.openxmlformats.org/officeDocument/2006/relationships/ctrlProp" Target="../ctrlProps/ctrlProp74.xml" />
  <Relationship Id="rId4" Type="http://schemas.openxmlformats.org/officeDocument/2006/relationships/ctrlProp" Target="../ctrlProps/ctrlProp47.xml" />
  <Relationship Id="rId9" Type="http://schemas.openxmlformats.org/officeDocument/2006/relationships/ctrlProp" Target="../ctrlProps/ctrlProp52.xml" />
  <Relationship Id="rId14" Type="http://schemas.openxmlformats.org/officeDocument/2006/relationships/ctrlProp" Target="../ctrlProps/ctrlProp57.xml" />
  <Relationship Id="rId22" Type="http://schemas.openxmlformats.org/officeDocument/2006/relationships/ctrlProp" Target="../ctrlProps/ctrlProp65.xml" />
  <Relationship Id="rId27" Type="http://schemas.openxmlformats.org/officeDocument/2006/relationships/ctrlProp" Target="../ctrlProps/ctrlProp70.xml" />
  <Relationship Id="rId30" Type="http://schemas.openxmlformats.org/officeDocument/2006/relationships/ctrlProp" Target="../ctrlProps/ctrlProp73.xml" />
  <Relationship Id="rId35" Type="http://schemas.openxmlformats.org/officeDocument/2006/relationships/ctrlProp" Target="../ctrlProps/ctrlProp78.xml"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23"/>
  <sheetViews>
    <sheetView tabSelected="1" workbookViewId="0">
      <selection activeCell="I91" sqref="I91"/>
    </sheetView>
  </sheetViews>
  <sheetFormatPr defaultColWidth="9" defaultRowHeight="12" x14ac:dyDescent="0.2"/>
  <cols>
    <col min="1" max="1" width="1.6328125" style="44" customWidth="1"/>
    <col min="2" max="2" width="2.6328125" style="44" customWidth="1"/>
    <col min="3" max="3" width="25.6328125" style="44" customWidth="1"/>
    <col min="4" max="16384" width="9" style="44"/>
  </cols>
  <sheetData>
    <row r="1" spans="2:10" ht="15" customHeight="1" x14ac:dyDescent="0.2">
      <c r="B1" s="68" t="s">
        <v>203</v>
      </c>
    </row>
    <row r="3" spans="2:10" x14ac:dyDescent="0.2">
      <c r="B3" s="54" t="s">
        <v>95</v>
      </c>
      <c r="C3" s="45" t="s">
        <v>204</v>
      </c>
      <c r="D3" s="152"/>
      <c r="E3" s="44" t="s">
        <v>275</v>
      </c>
    </row>
    <row r="4" spans="2:10" x14ac:dyDescent="0.2">
      <c r="B4" s="54" t="s">
        <v>95</v>
      </c>
      <c r="C4" s="45" t="s">
        <v>96</v>
      </c>
    </row>
    <row r="5" spans="2:10" x14ac:dyDescent="0.2">
      <c r="B5" s="54" t="s">
        <v>95</v>
      </c>
      <c r="C5" s="44" t="s">
        <v>205</v>
      </c>
    </row>
    <row r="6" spans="2:10" x14ac:dyDescent="0.2">
      <c r="B6" s="54" t="s">
        <v>95</v>
      </c>
      <c r="C6" s="44" t="s">
        <v>250</v>
      </c>
    </row>
    <row r="7" spans="2:10" x14ac:dyDescent="0.2">
      <c r="B7" s="54" t="s">
        <v>95</v>
      </c>
      <c r="C7" s="44" t="s">
        <v>293</v>
      </c>
    </row>
    <row r="8" spans="2:10" ht="8.15" customHeight="1" x14ac:dyDescent="0.2"/>
    <row r="9" spans="2:10" ht="13" x14ac:dyDescent="0.2">
      <c r="B9" s="60" t="s">
        <v>206</v>
      </c>
    </row>
    <row r="10" spans="2:10" ht="8.15" customHeight="1" x14ac:dyDescent="0.2"/>
    <row r="11" spans="2:10" ht="15" customHeight="1" x14ac:dyDescent="0.2">
      <c r="B11" s="86" t="s">
        <v>207</v>
      </c>
      <c r="C11" s="69" t="s">
        <v>145</v>
      </c>
      <c r="D11" s="79" t="s">
        <v>208</v>
      </c>
      <c r="E11" s="70"/>
      <c r="F11" s="70"/>
      <c r="G11" s="70"/>
      <c r="H11" s="70"/>
      <c r="I11" s="70"/>
      <c r="J11" s="71"/>
    </row>
    <row r="12" spans="2:10" ht="15" customHeight="1" x14ac:dyDescent="0.2">
      <c r="B12" s="211" t="s">
        <v>29</v>
      </c>
      <c r="C12" s="213" t="s">
        <v>146</v>
      </c>
      <c r="D12" s="72" t="s">
        <v>277</v>
      </c>
      <c r="E12" s="72"/>
      <c r="F12" s="72"/>
      <c r="G12" s="72"/>
      <c r="H12" s="72"/>
      <c r="I12" s="72"/>
      <c r="J12" s="73"/>
    </row>
    <row r="13" spans="2:10" ht="15" customHeight="1" x14ac:dyDescent="0.2">
      <c r="B13" s="211"/>
      <c r="C13" s="213"/>
      <c r="D13" s="44" t="s">
        <v>278</v>
      </c>
      <c r="J13" s="78"/>
    </row>
    <row r="14" spans="2:10" ht="15" customHeight="1" x14ac:dyDescent="0.2">
      <c r="B14" s="212"/>
      <c r="C14" s="214"/>
      <c r="D14" s="74" t="s">
        <v>246</v>
      </c>
      <c r="E14" s="75"/>
      <c r="F14" s="75"/>
      <c r="G14" s="75"/>
      <c r="H14" s="75"/>
      <c r="I14" s="75"/>
      <c r="J14" s="76"/>
    </row>
    <row r="15" spans="2:10" ht="15" customHeight="1" x14ac:dyDescent="0.2">
      <c r="B15" s="215" t="s">
        <v>30</v>
      </c>
      <c r="C15" s="218" t="s">
        <v>234</v>
      </c>
      <c r="D15" s="44" t="s">
        <v>232</v>
      </c>
      <c r="E15" s="72"/>
      <c r="F15" s="72"/>
      <c r="G15" s="72"/>
      <c r="H15" s="72"/>
      <c r="I15" s="72"/>
      <c r="J15" s="73"/>
    </row>
    <row r="16" spans="2:10" ht="15" customHeight="1" x14ac:dyDescent="0.2">
      <c r="B16" s="216"/>
      <c r="C16" s="220"/>
      <c r="D16" s="74" t="s">
        <v>209</v>
      </c>
      <c r="E16" s="75"/>
      <c r="F16" s="75"/>
      <c r="G16" s="75"/>
      <c r="H16" s="75"/>
      <c r="I16" s="75"/>
      <c r="J16" s="76"/>
    </row>
    <row r="17" spans="2:10" ht="15" customHeight="1" x14ac:dyDescent="0.2">
      <c r="B17" s="150" t="s">
        <v>31</v>
      </c>
      <c r="C17" s="69" t="s">
        <v>87</v>
      </c>
      <c r="D17" s="70" t="s">
        <v>274</v>
      </c>
      <c r="E17" s="70"/>
      <c r="F17" s="70"/>
      <c r="G17" s="70"/>
      <c r="H17" s="70"/>
      <c r="I17" s="70"/>
      <c r="J17" s="71"/>
    </row>
    <row r="18" spans="2:10" ht="15" customHeight="1" x14ac:dyDescent="0.2">
      <c r="B18" s="150" t="s">
        <v>33</v>
      </c>
      <c r="C18" s="69" t="s">
        <v>6</v>
      </c>
      <c r="D18" s="70" t="s">
        <v>97</v>
      </c>
      <c r="E18" s="70"/>
      <c r="F18" s="70"/>
      <c r="G18" s="70"/>
      <c r="H18" s="70"/>
      <c r="I18" s="70"/>
      <c r="J18" s="71"/>
    </row>
    <row r="19" spans="2:10" ht="15" customHeight="1" x14ac:dyDescent="0.2">
      <c r="B19" s="215" t="s">
        <v>35</v>
      </c>
      <c r="C19" s="221" t="s">
        <v>210</v>
      </c>
      <c r="D19" s="72" t="s">
        <v>114</v>
      </c>
      <c r="E19" s="72"/>
      <c r="F19" s="72"/>
      <c r="G19" s="72"/>
      <c r="H19" s="72"/>
      <c r="I19" s="72"/>
      <c r="J19" s="73"/>
    </row>
    <row r="20" spans="2:10" ht="15" customHeight="1" x14ac:dyDescent="0.2">
      <c r="B20" s="216"/>
      <c r="C20" s="222"/>
      <c r="D20" s="74" t="s">
        <v>113</v>
      </c>
      <c r="E20" s="75"/>
      <c r="F20" s="75"/>
      <c r="G20" s="75"/>
      <c r="H20" s="75"/>
      <c r="I20" s="75"/>
      <c r="J20" s="76"/>
    </row>
    <row r="21" spans="2:10" ht="15" customHeight="1" x14ac:dyDescent="0.2">
      <c r="B21" s="150" t="s">
        <v>36</v>
      </c>
      <c r="C21" s="69" t="s">
        <v>7</v>
      </c>
      <c r="D21" s="70" t="s">
        <v>270</v>
      </c>
      <c r="E21" s="70"/>
      <c r="F21" s="70"/>
      <c r="G21" s="70"/>
      <c r="H21" s="70"/>
      <c r="I21" s="70"/>
      <c r="J21" s="71"/>
    </row>
    <row r="22" spans="2:10" ht="15" customHeight="1" x14ac:dyDescent="0.2">
      <c r="B22" s="150" t="s">
        <v>38</v>
      </c>
      <c r="C22" s="69" t="s">
        <v>9</v>
      </c>
      <c r="D22" s="70" t="s">
        <v>98</v>
      </c>
      <c r="E22" s="70"/>
      <c r="F22" s="70"/>
      <c r="G22" s="70"/>
      <c r="H22" s="70"/>
      <c r="I22" s="70"/>
      <c r="J22" s="71"/>
    </row>
    <row r="23" spans="2:10" ht="15" customHeight="1" x14ac:dyDescent="0.2">
      <c r="B23" s="150" t="s">
        <v>40</v>
      </c>
      <c r="C23" s="69" t="s">
        <v>283</v>
      </c>
      <c r="D23" s="72" t="s">
        <v>284</v>
      </c>
      <c r="E23" s="70"/>
      <c r="F23" s="70"/>
      <c r="G23" s="70"/>
      <c r="H23" s="70"/>
      <c r="I23" s="70"/>
      <c r="J23" s="71"/>
    </row>
    <row r="24" spans="2:10" ht="15" customHeight="1" x14ac:dyDescent="0.2">
      <c r="B24" s="215" t="s">
        <v>41</v>
      </c>
      <c r="C24" s="218" t="s">
        <v>99</v>
      </c>
      <c r="D24" s="77" t="s">
        <v>100</v>
      </c>
      <c r="E24" s="72"/>
      <c r="F24" s="72"/>
      <c r="G24" s="72"/>
      <c r="H24" s="72"/>
      <c r="I24" s="72"/>
      <c r="J24" s="73"/>
    </row>
    <row r="25" spans="2:10" ht="15" customHeight="1" x14ac:dyDescent="0.2">
      <c r="B25" s="217"/>
      <c r="C25" s="219"/>
      <c r="D25" s="44" t="s">
        <v>101</v>
      </c>
      <c r="J25" s="78"/>
    </row>
    <row r="26" spans="2:10" ht="15" customHeight="1" x14ac:dyDescent="0.2">
      <c r="B26" s="216"/>
      <c r="C26" s="220"/>
      <c r="D26" s="75" t="s">
        <v>102</v>
      </c>
      <c r="E26" s="75"/>
      <c r="F26" s="75"/>
      <c r="G26" s="75"/>
      <c r="H26" s="75"/>
      <c r="I26" s="75"/>
      <c r="J26" s="76"/>
    </row>
    <row r="27" spans="2:10" ht="15" customHeight="1" x14ac:dyDescent="0.2">
      <c r="B27" s="215" t="s">
        <v>42</v>
      </c>
      <c r="C27" s="218" t="s">
        <v>21</v>
      </c>
      <c r="D27" s="72" t="s">
        <v>211</v>
      </c>
      <c r="E27" s="72"/>
      <c r="F27" s="72"/>
      <c r="G27" s="72"/>
      <c r="H27" s="72"/>
      <c r="I27" s="72"/>
      <c r="J27" s="73"/>
    </row>
    <row r="28" spans="2:10" ht="15" customHeight="1" x14ac:dyDescent="0.2">
      <c r="B28" s="216"/>
      <c r="C28" s="220"/>
      <c r="D28" s="74" t="s">
        <v>212</v>
      </c>
      <c r="E28" s="75"/>
      <c r="F28" s="75"/>
      <c r="G28" s="75"/>
      <c r="H28" s="75"/>
      <c r="I28" s="75"/>
      <c r="J28" s="76"/>
    </row>
    <row r="29" spans="2:10" ht="10" customHeight="1" x14ac:dyDescent="0.2"/>
    <row r="30" spans="2:10" ht="15" customHeight="1" x14ac:dyDescent="0.2">
      <c r="B30" s="60" t="s">
        <v>213</v>
      </c>
    </row>
    <row r="31" spans="2:10" ht="8.15" customHeight="1" x14ac:dyDescent="0.2"/>
    <row r="32" spans="2:10" ht="15" customHeight="1" x14ac:dyDescent="0.2">
      <c r="B32" s="86" t="s">
        <v>220</v>
      </c>
      <c r="C32" s="69" t="s">
        <v>146</v>
      </c>
      <c r="D32" s="79" t="s">
        <v>233</v>
      </c>
      <c r="E32" s="70"/>
      <c r="F32" s="70"/>
      <c r="G32" s="70"/>
      <c r="H32" s="70"/>
      <c r="I32" s="70"/>
      <c r="J32" s="71"/>
    </row>
    <row r="33" spans="2:10" ht="15" customHeight="1" x14ac:dyDescent="0.2">
      <c r="B33" s="223" t="s">
        <v>30</v>
      </c>
      <c r="C33" s="213" t="s">
        <v>184</v>
      </c>
      <c r="D33" s="77" t="s">
        <v>214</v>
      </c>
      <c r="E33" s="72"/>
      <c r="F33" s="72"/>
      <c r="G33" s="72"/>
      <c r="H33" s="72"/>
      <c r="I33" s="72"/>
      <c r="J33" s="73"/>
    </row>
    <row r="34" spans="2:10" ht="15" customHeight="1" x14ac:dyDescent="0.2">
      <c r="B34" s="224"/>
      <c r="C34" s="214"/>
      <c r="D34" s="74" t="s">
        <v>215</v>
      </c>
      <c r="E34" s="75"/>
      <c r="F34" s="75"/>
      <c r="G34" s="75"/>
      <c r="H34" s="75"/>
      <c r="I34" s="75"/>
      <c r="J34" s="76"/>
    </row>
    <row r="35" spans="2:10" ht="15" customHeight="1" x14ac:dyDescent="0.2">
      <c r="B35" s="226" t="s">
        <v>221</v>
      </c>
      <c r="C35" s="218" t="s">
        <v>222</v>
      </c>
      <c r="D35" s="80" t="s">
        <v>230</v>
      </c>
      <c r="J35" s="78"/>
    </row>
    <row r="36" spans="2:10" ht="15" customHeight="1" x14ac:dyDescent="0.2">
      <c r="B36" s="216"/>
      <c r="C36" s="225"/>
      <c r="D36" s="80" t="s">
        <v>229</v>
      </c>
      <c r="J36" s="78"/>
    </row>
    <row r="37" spans="2:10" ht="15" customHeight="1" x14ac:dyDescent="0.2">
      <c r="B37" s="215" t="s">
        <v>223</v>
      </c>
      <c r="C37" s="218" t="s">
        <v>187</v>
      </c>
      <c r="D37" s="77" t="s">
        <v>116</v>
      </c>
      <c r="E37" s="72"/>
      <c r="F37" s="72"/>
      <c r="G37" s="72"/>
      <c r="H37" s="72"/>
      <c r="I37" s="72"/>
      <c r="J37" s="73"/>
    </row>
    <row r="38" spans="2:10" ht="15" customHeight="1" x14ac:dyDescent="0.2">
      <c r="B38" s="216"/>
      <c r="C38" s="220"/>
      <c r="D38" s="74" t="s">
        <v>115</v>
      </c>
      <c r="E38" s="75"/>
      <c r="F38" s="75"/>
      <c r="G38" s="75"/>
      <c r="H38" s="75"/>
      <c r="I38" s="75"/>
      <c r="J38" s="76"/>
    </row>
    <row r="39" spans="2:10" ht="15" customHeight="1" x14ac:dyDescent="0.2">
      <c r="B39" s="199" t="s">
        <v>35</v>
      </c>
      <c r="C39" s="200" t="s">
        <v>289</v>
      </c>
      <c r="D39" s="80" t="s">
        <v>288</v>
      </c>
      <c r="J39" s="78"/>
    </row>
    <row r="40" spans="2:10" ht="15" customHeight="1" x14ac:dyDescent="0.2">
      <c r="B40" s="48" t="s">
        <v>36</v>
      </c>
      <c r="C40" s="153" t="s">
        <v>99</v>
      </c>
      <c r="D40" s="77" t="s">
        <v>269</v>
      </c>
      <c r="E40" s="72"/>
      <c r="F40" s="72"/>
      <c r="G40" s="72"/>
      <c r="H40" s="72"/>
      <c r="I40" s="72"/>
      <c r="J40" s="73"/>
    </row>
    <row r="41" spans="2:10" ht="15" customHeight="1" x14ac:dyDescent="0.2">
      <c r="B41" s="86" t="s">
        <v>37</v>
      </c>
      <c r="C41" s="69" t="s">
        <v>195</v>
      </c>
      <c r="D41" s="79" t="s">
        <v>219</v>
      </c>
      <c r="E41" s="70"/>
      <c r="F41" s="70"/>
      <c r="G41" s="70"/>
      <c r="H41" s="70"/>
      <c r="I41" s="70"/>
      <c r="J41" s="71"/>
    </row>
    <row r="42" spans="2:10" ht="15" customHeight="1" x14ac:dyDescent="0.2">
      <c r="B42" s="86" t="s">
        <v>38</v>
      </c>
      <c r="C42" s="69" t="s">
        <v>196</v>
      </c>
      <c r="D42" s="79" t="s">
        <v>224</v>
      </c>
      <c r="E42" s="70"/>
      <c r="F42" s="70"/>
      <c r="G42" s="70"/>
      <c r="H42" s="70"/>
      <c r="I42" s="70"/>
      <c r="J42" s="71"/>
    </row>
    <row r="43" spans="2:10" ht="15" customHeight="1" x14ac:dyDescent="0.2">
      <c r="B43" s="54"/>
    </row>
    <row r="44" spans="2:10" ht="15" customHeight="1" x14ac:dyDescent="0.2"/>
    <row r="45" spans="2:10" ht="15" customHeight="1" x14ac:dyDescent="0.2">
      <c r="B45" s="60" t="s">
        <v>216</v>
      </c>
    </row>
    <row r="46" spans="2:10" ht="10" customHeight="1" x14ac:dyDescent="0.2"/>
    <row r="47" spans="2:10" ht="15" customHeight="1" x14ac:dyDescent="0.2">
      <c r="B47" t="s">
        <v>103</v>
      </c>
    </row>
    <row r="48" spans="2:10" ht="8.15" customHeight="1" x14ac:dyDescent="0.2"/>
    <row r="49" spans="2:9" ht="12" customHeight="1" x14ac:dyDescent="0.2">
      <c r="B49" s="193" t="s">
        <v>258</v>
      </c>
    </row>
    <row r="50" spans="2:9" x14ac:dyDescent="0.2">
      <c r="B50" s="81"/>
      <c r="C50" s="82" t="s">
        <v>256</v>
      </c>
      <c r="D50" s="82"/>
      <c r="E50" s="82"/>
      <c r="F50" s="83"/>
      <c r="G50" s="83"/>
      <c r="H50" s="83"/>
      <c r="I50" s="83"/>
    </row>
    <row r="51" spans="2:9" x14ac:dyDescent="0.2">
      <c r="B51" s="81"/>
      <c r="C51" s="82" t="s">
        <v>225</v>
      </c>
      <c r="D51" s="82"/>
      <c r="E51" s="82"/>
      <c r="F51" s="83"/>
      <c r="G51" s="83"/>
      <c r="H51" s="83"/>
      <c r="I51" s="83"/>
    </row>
    <row r="52" spans="2:9" x14ac:dyDescent="0.2">
      <c r="B52" s="81"/>
      <c r="C52" s="82" t="s">
        <v>226</v>
      </c>
      <c r="D52" s="82"/>
      <c r="E52" s="82"/>
      <c r="F52" s="83"/>
      <c r="G52" s="83"/>
      <c r="H52" s="83"/>
      <c r="I52" s="83"/>
    </row>
    <row r="53" spans="2:9" x14ac:dyDescent="0.2">
      <c r="B53" s="81"/>
      <c r="C53" s="82" t="s">
        <v>295</v>
      </c>
      <c r="D53" s="82"/>
      <c r="E53" s="82"/>
      <c r="F53" s="83"/>
      <c r="G53" s="83"/>
      <c r="H53" s="83"/>
      <c r="I53" s="83"/>
    </row>
    <row r="54" spans="2:9" x14ac:dyDescent="0.2">
      <c r="B54" s="81"/>
      <c r="C54" s="82" t="s">
        <v>294</v>
      </c>
      <c r="D54" s="82"/>
      <c r="E54" s="82"/>
      <c r="F54" s="83"/>
      <c r="G54" s="83"/>
      <c r="H54" s="83"/>
      <c r="I54" s="83"/>
    </row>
    <row r="55" spans="2:9" x14ac:dyDescent="0.2">
      <c r="B55" s="208" t="s">
        <v>306</v>
      </c>
      <c r="C55" s="82"/>
      <c r="D55" s="82"/>
      <c r="E55" s="82"/>
      <c r="F55" s="83"/>
      <c r="G55" s="83"/>
      <c r="H55" s="83"/>
      <c r="I55" s="83"/>
    </row>
    <row r="56" spans="2:9" x14ac:dyDescent="0.2">
      <c r="B56" s="81"/>
      <c r="C56" s="82" t="s">
        <v>307</v>
      </c>
      <c r="D56" s="82"/>
      <c r="E56" s="82"/>
      <c r="F56" s="83"/>
      <c r="G56" s="83"/>
      <c r="H56" s="83"/>
      <c r="I56" s="83"/>
    </row>
    <row r="57" spans="2:9" x14ac:dyDescent="0.2">
      <c r="B57" s="208" t="s">
        <v>308</v>
      </c>
      <c r="C57" s="82"/>
      <c r="D57" s="82"/>
      <c r="E57" s="82"/>
      <c r="F57" s="83"/>
      <c r="G57" s="83"/>
      <c r="H57" s="83"/>
      <c r="I57" s="83"/>
    </row>
    <row r="58" spans="2:9" x14ac:dyDescent="0.2">
      <c r="B58" s="81"/>
      <c r="C58" s="82" t="s">
        <v>309</v>
      </c>
      <c r="D58" s="82"/>
      <c r="E58" s="82"/>
      <c r="F58" s="83"/>
      <c r="G58" s="83"/>
      <c r="H58" s="83"/>
      <c r="I58" s="83"/>
    </row>
    <row r="59" spans="2:9" x14ac:dyDescent="0.2">
      <c r="B59" s="193" t="s">
        <v>310</v>
      </c>
      <c r="D59" s="82"/>
      <c r="E59" s="82"/>
      <c r="F59" s="83"/>
      <c r="G59" s="83"/>
      <c r="H59" s="83"/>
      <c r="I59" s="83"/>
    </row>
    <row r="60" spans="2:9" x14ac:dyDescent="0.2">
      <c r="B60" s="81"/>
      <c r="C60" s="82" t="s">
        <v>257</v>
      </c>
      <c r="D60" s="82"/>
      <c r="E60" s="82"/>
      <c r="F60" s="83"/>
      <c r="G60" s="83"/>
      <c r="H60" s="83"/>
      <c r="I60" s="83"/>
    </row>
    <row r="61" spans="2:9" ht="12" customHeight="1" x14ac:dyDescent="0.2">
      <c r="B61" s="193" t="s">
        <v>311</v>
      </c>
      <c r="D61" s="82"/>
      <c r="E61" s="82"/>
      <c r="F61" s="83"/>
      <c r="G61" s="83"/>
      <c r="H61" s="83"/>
      <c r="I61" s="83"/>
    </row>
    <row r="62" spans="2:9" ht="12" customHeight="1" x14ac:dyDescent="0.2">
      <c r="B62" s="84"/>
      <c r="C62" s="82" t="s">
        <v>312</v>
      </c>
      <c r="D62" s="82"/>
      <c r="E62" s="82"/>
      <c r="F62" s="83"/>
      <c r="G62" s="83"/>
      <c r="H62" s="83"/>
      <c r="I62" s="83"/>
    </row>
    <row r="63" spans="2:9" ht="5.15" customHeight="1" x14ac:dyDescent="0.2">
      <c r="B63" s="84"/>
      <c r="C63" s="82"/>
      <c r="D63" s="82"/>
      <c r="E63" s="82"/>
      <c r="F63" s="83"/>
      <c r="G63" s="83"/>
      <c r="H63" s="83"/>
      <c r="I63" s="83"/>
    </row>
    <row r="64" spans="2:9" x14ac:dyDescent="0.2">
      <c r="B64" s="84" t="s">
        <v>252</v>
      </c>
      <c r="C64" s="82" t="s">
        <v>282</v>
      </c>
      <c r="D64" s="82"/>
      <c r="E64" s="82"/>
      <c r="F64" s="83"/>
      <c r="G64" s="83"/>
      <c r="H64" s="83"/>
      <c r="I64" s="83"/>
    </row>
    <row r="65" spans="2:9" x14ac:dyDescent="0.2">
      <c r="B65" s="84" t="s">
        <v>252</v>
      </c>
      <c r="C65" s="82" t="s">
        <v>292</v>
      </c>
      <c r="D65" s="82"/>
      <c r="E65" s="82"/>
      <c r="F65" s="83"/>
      <c r="G65" s="83"/>
      <c r="H65" s="83"/>
      <c r="I65" s="83"/>
    </row>
    <row r="66" spans="2:9" x14ac:dyDescent="0.2">
      <c r="B66" s="82"/>
      <c r="C66" s="82"/>
      <c r="D66" s="82"/>
      <c r="E66" s="82"/>
    </row>
    <row r="67" spans="2:9" ht="13" x14ac:dyDescent="0.2">
      <c r="B67" s="194" t="s">
        <v>104</v>
      </c>
      <c r="C67" s="82"/>
      <c r="D67" s="82"/>
      <c r="E67" s="82"/>
    </row>
    <row r="68" spans="2:9" ht="8.15" customHeight="1" x14ac:dyDescent="0.2">
      <c r="B68" s="82"/>
      <c r="C68" s="82"/>
      <c r="D68" s="82"/>
      <c r="E68" s="82"/>
    </row>
    <row r="69" spans="2:9" x14ac:dyDescent="0.2">
      <c r="B69" s="192" t="s">
        <v>105</v>
      </c>
      <c r="C69" s="82"/>
      <c r="D69" s="82"/>
      <c r="E69" s="82"/>
    </row>
    <row r="70" spans="2:9" x14ac:dyDescent="0.2">
      <c r="B70" s="193" t="s">
        <v>259</v>
      </c>
      <c r="C70" s="82"/>
      <c r="D70" s="82"/>
      <c r="E70" s="82"/>
    </row>
    <row r="71" spans="2:9" x14ac:dyDescent="0.2">
      <c r="B71" s="84"/>
      <c r="C71" s="82" t="s">
        <v>264</v>
      </c>
      <c r="D71" s="82"/>
      <c r="E71" s="82"/>
    </row>
    <row r="72" spans="2:9" x14ac:dyDescent="0.2">
      <c r="B72" s="84"/>
      <c r="C72" s="82" t="s">
        <v>265</v>
      </c>
      <c r="D72" s="82"/>
      <c r="E72" s="82"/>
    </row>
    <row r="73" spans="2:9" x14ac:dyDescent="0.2">
      <c r="B73" s="193" t="s">
        <v>261</v>
      </c>
      <c r="C73" s="82"/>
      <c r="D73" s="82"/>
      <c r="E73" s="82"/>
    </row>
    <row r="74" spans="2:9" x14ac:dyDescent="0.2">
      <c r="B74" s="84"/>
      <c r="C74" s="82" t="s">
        <v>260</v>
      </c>
      <c r="D74" s="82"/>
      <c r="E74" s="82"/>
    </row>
    <row r="75" spans="2:9" x14ac:dyDescent="0.2">
      <c r="B75" s="193" t="s">
        <v>263</v>
      </c>
      <c r="C75" s="82"/>
      <c r="D75" s="82"/>
      <c r="E75" s="82"/>
    </row>
    <row r="76" spans="2:9" x14ac:dyDescent="0.2">
      <c r="B76" s="84"/>
      <c r="C76" s="82" t="s">
        <v>262</v>
      </c>
      <c r="D76" s="82"/>
      <c r="E76" s="82"/>
    </row>
    <row r="77" spans="2:9" ht="5.15" customHeight="1" x14ac:dyDescent="0.2">
      <c r="B77" s="84"/>
      <c r="C77" s="82"/>
      <c r="D77" s="82"/>
      <c r="E77" s="82"/>
    </row>
    <row r="78" spans="2:9" ht="12" customHeight="1" x14ac:dyDescent="0.2">
      <c r="B78" s="81" t="s">
        <v>252</v>
      </c>
      <c r="C78" s="82" t="s">
        <v>217</v>
      </c>
      <c r="D78" s="82"/>
      <c r="E78" s="82"/>
      <c r="F78" s="83"/>
      <c r="G78" s="83"/>
    </row>
    <row r="79" spans="2:9" x14ac:dyDescent="0.2">
      <c r="B79" s="81" t="s">
        <v>252</v>
      </c>
      <c r="C79" s="82" t="s">
        <v>106</v>
      </c>
      <c r="D79" s="82"/>
      <c r="E79" s="82"/>
      <c r="F79" s="83"/>
      <c r="G79" s="83"/>
    </row>
    <row r="80" spans="2:9" x14ac:dyDescent="0.2">
      <c r="B80" s="81" t="s">
        <v>252</v>
      </c>
      <c r="C80" s="82" t="s">
        <v>241</v>
      </c>
      <c r="D80" s="82"/>
      <c r="E80" s="82"/>
      <c r="F80" s="83"/>
      <c r="G80" s="83"/>
    </row>
    <row r="81" spans="2:7" x14ac:dyDescent="0.2">
      <c r="B81" s="81" t="s">
        <v>252</v>
      </c>
      <c r="C81" s="82" t="s">
        <v>240</v>
      </c>
      <c r="D81" s="82"/>
      <c r="E81" s="82"/>
      <c r="F81" s="83"/>
      <c r="G81" s="83"/>
    </row>
    <row r="82" spans="2:7" x14ac:dyDescent="0.2">
      <c r="B82" s="81" t="s">
        <v>252</v>
      </c>
      <c r="C82" s="82" t="s">
        <v>227</v>
      </c>
      <c r="D82" s="82"/>
      <c r="E82" s="82"/>
      <c r="F82" s="83"/>
      <c r="G82" s="83"/>
    </row>
    <row r="83" spans="2:7" x14ac:dyDescent="0.2">
      <c r="B83" s="81" t="s">
        <v>253</v>
      </c>
      <c r="C83" s="82" t="s">
        <v>107</v>
      </c>
      <c r="D83" s="82"/>
      <c r="E83" s="82"/>
      <c r="F83" s="83"/>
      <c r="G83" s="83"/>
    </row>
    <row r="84" spans="2:7" ht="8.15" customHeight="1" x14ac:dyDescent="0.2">
      <c r="B84" s="81"/>
      <c r="C84" s="82"/>
      <c r="D84" s="82"/>
      <c r="E84" s="82"/>
      <c r="F84" s="83"/>
      <c r="G84" s="83"/>
    </row>
    <row r="85" spans="2:7" x14ac:dyDescent="0.2">
      <c r="B85" s="192" t="s">
        <v>108</v>
      </c>
      <c r="C85" s="82"/>
      <c r="D85" s="82"/>
      <c r="E85" s="82"/>
    </row>
    <row r="86" spans="2:7" ht="12" customHeight="1" x14ac:dyDescent="0.2">
      <c r="B86" s="81" t="s">
        <v>252</v>
      </c>
      <c r="C86" s="82" t="s">
        <v>218</v>
      </c>
      <c r="D86" s="82"/>
      <c r="E86" s="82"/>
    </row>
    <row r="87" spans="2:7" x14ac:dyDescent="0.2">
      <c r="B87" s="84" t="s">
        <v>253</v>
      </c>
      <c r="C87" s="82" t="s">
        <v>107</v>
      </c>
      <c r="D87" s="82"/>
      <c r="E87" s="82"/>
    </row>
    <row r="88" spans="2:7" ht="8.15" customHeight="1" x14ac:dyDescent="0.2">
      <c r="B88" s="84"/>
      <c r="C88" s="82"/>
      <c r="D88" s="82"/>
      <c r="E88" s="82"/>
    </row>
    <row r="89" spans="2:7" x14ac:dyDescent="0.2">
      <c r="B89" s="192" t="s">
        <v>228</v>
      </c>
      <c r="C89" s="82"/>
      <c r="D89" s="82"/>
      <c r="E89" s="82"/>
    </row>
    <row r="90" spans="2:7" x14ac:dyDescent="0.2">
      <c r="B90" s="192"/>
      <c r="C90" s="82" t="s">
        <v>267</v>
      </c>
      <c r="D90" s="82"/>
      <c r="E90" s="82"/>
    </row>
    <row r="91" spans="2:7" x14ac:dyDescent="0.2">
      <c r="B91" s="192"/>
      <c r="C91" s="82" t="s">
        <v>266</v>
      </c>
      <c r="D91" s="82"/>
      <c r="E91" s="82"/>
    </row>
    <row r="92" spans="2:7" ht="5.15" customHeight="1" x14ac:dyDescent="0.2">
      <c r="B92" s="192"/>
      <c r="C92" s="82"/>
      <c r="D92" s="82"/>
      <c r="E92" s="82"/>
    </row>
    <row r="93" spans="2:7" ht="12" customHeight="1" x14ac:dyDescent="0.2">
      <c r="B93" s="81" t="s">
        <v>252</v>
      </c>
      <c r="C93" s="82" t="s">
        <v>109</v>
      </c>
      <c r="D93" s="82"/>
      <c r="E93" s="82"/>
    </row>
    <row r="94" spans="2:7" x14ac:dyDescent="0.2">
      <c r="B94" s="84" t="s">
        <v>252</v>
      </c>
      <c r="C94" s="82" t="s">
        <v>110</v>
      </c>
      <c r="D94" s="82"/>
      <c r="E94" s="82"/>
    </row>
    <row r="95" spans="2:7" x14ac:dyDescent="0.2">
      <c r="B95" s="84" t="s">
        <v>253</v>
      </c>
      <c r="C95" s="82" t="s">
        <v>111</v>
      </c>
      <c r="D95" s="82"/>
      <c r="E95" s="82"/>
    </row>
    <row r="96" spans="2:7" x14ac:dyDescent="0.2">
      <c r="B96" s="84" t="s">
        <v>254</v>
      </c>
      <c r="C96" s="82" t="s">
        <v>112</v>
      </c>
      <c r="D96" s="82"/>
      <c r="E96" s="82"/>
    </row>
    <row r="97" spans="2:9" ht="10" customHeight="1" x14ac:dyDescent="0.2">
      <c r="B97" s="54"/>
      <c r="I97" s="85"/>
    </row>
    <row r="98" spans="2:9" ht="13" x14ac:dyDescent="0.2">
      <c r="B98" t="s">
        <v>119</v>
      </c>
    </row>
    <row r="99" spans="2:9" ht="8.15" customHeight="1" x14ac:dyDescent="0.2"/>
    <row r="100" spans="2:9" x14ac:dyDescent="0.2">
      <c r="B100" s="54" t="s">
        <v>255</v>
      </c>
      <c r="C100" s="44" t="s">
        <v>248</v>
      </c>
    </row>
    <row r="101" spans="2:9" x14ac:dyDescent="0.2">
      <c r="B101" s="54" t="s">
        <v>252</v>
      </c>
      <c r="C101" s="44" t="s">
        <v>296</v>
      </c>
    </row>
    <row r="102" spans="2:9" x14ac:dyDescent="0.2">
      <c r="B102" s="54" t="s">
        <v>252</v>
      </c>
      <c r="C102" s="44" t="s">
        <v>315</v>
      </c>
    </row>
    <row r="103" spans="2:9" x14ac:dyDescent="0.2">
      <c r="B103" s="54" t="s">
        <v>253</v>
      </c>
      <c r="C103" s="44" t="s">
        <v>247</v>
      </c>
    </row>
    <row r="104" spans="2:9" x14ac:dyDescent="0.2">
      <c r="B104" s="54" t="s">
        <v>254</v>
      </c>
      <c r="C104" s="44" t="s">
        <v>120</v>
      </c>
    </row>
    <row r="123" spans="9:9" x14ac:dyDescent="0.2">
      <c r="I123" s="44" t="s">
        <v>271</v>
      </c>
    </row>
  </sheetData>
  <sheetProtection algorithmName="SHA-512" hashValue="cOG3hCKmzKTHdEhpweebZQXTrKfXaCu4YTzD1vVOEHwtS41Yz/R/98BIdCvc+kJW3EzBR3DUXCa9XgiTWL+X/g==" saltValue="Y9F4Ht0fppZBdAUXwG7Fag==" spinCount="100000" sheet="1" objects="1" scenarios="1"/>
  <mergeCells count="16">
    <mergeCell ref="B33:B34"/>
    <mergeCell ref="C33:C34"/>
    <mergeCell ref="B15:B16"/>
    <mergeCell ref="C15:C16"/>
    <mergeCell ref="B37:B38"/>
    <mergeCell ref="C37:C38"/>
    <mergeCell ref="B27:B28"/>
    <mergeCell ref="C27:C28"/>
    <mergeCell ref="C35:C36"/>
    <mergeCell ref="B35:B36"/>
    <mergeCell ref="B12:B14"/>
    <mergeCell ref="C12:C14"/>
    <mergeCell ref="B19:B20"/>
    <mergeCell ref="B24:B26"/>
    <mergeCell ref="C24:C26"/>
    <mergeCell ref="C19:C20"/>
  </mergeCells>
  <phoneticPr fontId="1"/>
  <pageMargins left="0.19685039370078741" right="0.19685039370078741" top="0.74803149606299213" bottom="0.74803149606299213" header="0.31496062992125984" footer="0.31496062992125984"/>
  <pageSetup paperSize="9" orientation="portrait" r:id="rId1"/>
  <headerFooter>
    <oddFooter>&amp;R（2026/01/15 新潟市民病院）</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dimension ref="A1:L51"/>
  <sheetViews>
    <sheetView workbookViewId="0">
      <selection activeCell="G8" sqref="G8"/>
    </sheetView>
  </sheetViews>
  <sheetFormatPr defaultColWidth="9" defaultRowHeight="11" x14ac:dyDescent="0.2"/>
  <cols>
    <col min="1" max="1" width="2.6328125" style="1" customWidth="1"/>
    <col min="2" max="2" width="22.6328125" style="1" customWidth="1"/>
    <col min="3" max="4" width="3.6328125" style="1" customWidth="1"/>
    <col min="5" max="5" width="15.6328125" style="1" customWidth="1"/>
    <col min="6" max="6" width="3.6328125" style="1" customWidth="1"/>
    <col min="7" max="7" width="15.6328125" style="1" customWidth="1"/>
    <col min="8" max="8" width="3.6328125" style="1" customWidth="1"/>
    <col min="9" max="9" width="15.6328125" style="1" customWidth="1"/>
    <col min="10" max="10" width="12.6328125" style="1" customWidth="1"/>
    <col min="11" max="11" width="2.6328125" style="1" customWidth="1"/>
    <col min="12" max="12" width="3.6328125" style="20" customWidth="1"/>
    <col min="13" max="16384" width="9" style="1"/>
  </cols>
  <sheetData>
    <row r="1" spans="1:11" ht="15" customHeight="1" x14ac:dyDescent="0.2">
      <c r="B1" s="1" t="s">
        <v>172</v>
      </c>
      <c r="C1" s="33"/>
      <c r="D1" s="33"/>
      <c r="E1" s="34"/>
      <c r="F1" s="34"/>
      <c r="G1" s="105"/>
      <c r="H1" s="35"/>
      <c r="I1" s="36" t="s">
        <v>46</v>
      </c>
      <c r="J1" s="176"/>
      <c r="K1"/>
    </row>
    <row r="2" spans="1:11" ht="18" customHeight="1" x14ac:dyDescent="0.2">
      <c r="C2" s="31"/>
      <c r="D2" s="31"/>
      <c r="E2" s="231" t="s">
        <v>49</v>
      </c>
      <c r="F2" s="231"/>
      <c r="G2" s="232"/>
      <c r="H2" s="89"/>
      <c r="I2" s="20"/>
      <c r="K2"/>
    </row>
    <row r="3" spans="1:11" ht="11.25" customHeight="1" x14ac:dyDescent="0.2">
      <c r="C3" s="31"/>
      <c r="D3" s="31"/>
      <c r="E3" s="32"/>
      <c r="F3" s="32"/>
      <c r="G3"/>
      <c r="H3"/>
      <c r="I3" s="20"/>
      <c r="K3"/>
    </row>
    <row r="4" spans="1:11" ht="13.5" customHeight="1" x14ac:dyDescent="0.2">
      <c r="B4" s="241" t="s">
        <v>171</v>
      </c>
      <c r="C4" s="237" t="s">
        <v>141</v>
      </c>
      <c r="D4" s="243"/>
      <c r="E4" s="244" t="s">
        <v>143</v>
      </c>
      <c r="F4" s="245"/>
      <c r="G4" s="246"/>
      <c r="H4" s="247"/>
      <c r="I4" s="229" t="s">
        <v>291</v>
      </c>
      <c r="J4" s="229" t="s">
        <v>290</v>
      </c>
      <c r="K4"/>
    </row>
    <row r="5" spans="1:11" ht="13" x14ac:dyDescent="0.2">
      <c r="B5" s="242"/>
      <c r="C5" s="248" t="s">
        <v>142</v>
      </c>
      <c r="D5" s="249"/>
      <c r="E5" s="244" t="s">
        <v>144</v>
      </c>
      <c r="F5" s="245"/>
      <c r="G5" s="250" t="s">
        <v>51</v>
      </c>
      <c r="H5" s="247"/>
      <c r="I5" s="220"/>
      <c r="J5" s="216"/>
      <c r="K5"/>
    </row>
    <row r="6" spans="1:11" ht="18" customHeight="1" x14ac:dyDescent="0.2">
      <c r="B6" s="161"/>
      <c r="C6" s="251"/>
      <c r="D6" s="252"/>
      <c r="E6" s="233"/>
      <c r="F6" s="234"/>
      <c r="G6" s="235"/>
      <c r="H6" s="236"/>
      <c r="I6" s="202"/>
      <c r="J6" s="201"/>
      <c r="K6"/>
    </row>
    <row r="7" spans="1:11" ht="11.25" customHeight="1" x14ac:dyDescent="0.2">
      <c r="E7" s="20"/>
      <c r="F7" s="20"/>
      <c r="G7" s="20"/>
      <c r="H7" s="20"/>
      <c r="I7" s="20"/>
      <c r="J7"/>
      <c r="K7"/>
    </row>
    <row r="8" spans="1:11" ht="18" customHeight="1" x14ac:dyDescent="0.2">
      <c r="B8" s="38" t="s">
        <v>43</v>
      </c>
    </row>
    <row r="9" spans="1:11" x14ac:dyDescent="0.2">
      <c r="B9" s="28" t="s">
        <v>89</v>
      </c>
    </row>
    <row r="10" spans="1:11" ht="13" customHeight="1" x14ac:dyDescent="0.2">
      <c r="A10" s="2"/>
      <c r="B10" s="229" t="s">
        <v>12</v>
      </c>
      <c r="C10" s="230" t="s">
        <v>0</v>
      </c>
      <c r="D10" s="237" t="s">
        <v>13</v>
      </c>
      <c r="E10" s="238"/>
      <c r="F10" s="239" t="s">
        <v>14</v>
      </c>
      <c r="G10" s="238"/>
      <c r="H10" s="239" t="s">
        <v>15</v>
      </c>
      <c r="I10" s="240"/>
      <c r="J10" s="229" t="s">
        <v>1</v>
      </c>
    </row>
    <row r="11" spans="1:11" ht="13" customHeight="1" x14ac:dyDescent="0.2">
      <c r="A11" s="6"/>
      <c r="B11" s="220"/>
      <c r="C11" s="220"/>
      <c r="D11" s="108"/>
      <c r="E11" s="109">
        <v>1</v>
      </c>
      <c r="F11" s="102"/>
      <c r="G11" s="93">
        <v>3</v>
      </c>
      <c r="H11" s="102"/>
      <c r="I11" s="7">
        <v>5</v>
      </c>
      <c r="J11" s="220"/>
    </row>
    <row r="12" spans="1:11" ht="18" customHeight="1" x14ac:dyDescent="0.2">
      <c r="A12" s="21" t="s">
        <v>23</v>
      </c>
      <c r="B12" s="9" t="s">
        <v>2</v>
      </c>
      <c r="C12" s="15">
        <v>2</v>
      </c>
      <c r="D12" s="162" t="b">
        <v>0</v>
      </c>
      <c r="E12" s="135" t="s">
        <v>151</v>
      </c>
      <c r="F12" s="165" t="b">
        <v>0</v>
      </c>
      <c r="G12" s="95" t="s">
        <v>159</v>
      </c>
      <c r="H12" s="169" t="b">
        <v>0</v>
      </c>
      <c r="I12" s="91" t="s">
        <v>165</v>
      </c>
      <c r="J12" s="19">
        <f ca="1">SUMIF(D12:I12,TRUE,E11:I11)*C12</f>
        <v>0</v>
      </c>
    </row>
    <row r="13" spans="1:11" ht="18" customHeight="1" x14ac:dyDescent="0.2">
      <c r="A13" s="10" t="s">
        <v>24</v>
      </c>
      <c r="B13" s="11" t="s">
        <v>3</v>
      </c>
      <c r="C13" s="16">
        <v>1</v>
      </c>
      <c r="D13" s="163" t="b">
        <v>0</v>
      </c>
      <c r="E13" s="136" t="s">
        <v>152</v>
      </c>
      <c r="F13" s="166" t="b">
        <v>0</v>
      </c>
      <c r="G13" s="96" t="s">
        <v>160</v>
      </c>
      <c r="H13" s="115"/>
      <c r="I13" s="65" t="s">
        <v>10</v>
      </c>
      <c r="J13" s="16">
        <f>SUMIF(D13:G13,TRUE,E11:I11)*C13</f>
        <v>0</v>
      </c>
    </row>
    <row r="14" spans="1:11" ht="18" customHeight="1" x14ac:dyDescent="0.2">
      <c r="A14" s="10" t="s">
        <v>25</v>
      </c>
      <c r="B14" s="11" t="s">
        <v>4</v>
      </c>
      <c r="C14" s="16">
        <v>1</v>
      </c>
      <c r="D14" s="163" t="b">
        <v>0</v>
      </c>
      <c r="E14" s="137" t="s">
        <v>153</v>
      </c>
      <c r="F14" s="166" t="b">
        <v>0</v>
      </c>
      <c r="G14" s="128" t="s">
        <v>161</v>
      </c>
      <c r="H14" s="170" t="b">
        <v>0</v>
      </c>
      <c r="I14" s="99" t="s">
        <v>166</v>
      </c>
      <c r="J14" s="16">
        <f ca="1">SUMIF(D14:I14,TRUE,E11:I11)*C14</f>
        <v>0</v>
      </c>
    </row>
    <row r="15" spans="1:11" ht="18" customHeight="1" x14ac:dyDescent="0.2">
      <c r="A15" s="10" t="s">
        <v>26</v>
      </c>
      <c r="B15" s="11" t="s">
        <v>18</v>
      </c>
      <c r="C15" s="16">
        <v>2</v>
      </c>
      <c r="D15" s="163" t="b">
        <v>0</v>
      </c>
      <c r="E15" s="136" t="s">
        <v>124</v>
      </c>
      <c r="F15" s="166" t="b">
        <v>0</v>
      </c>
      <c r="G15" s="96" t="s">
        <v>125</v>
      </c>
      <c r="H15" s="170" t="b">
        <v>0</v>
      </c>
      <c r="I15" s="99" t="s">
        <v>126</v>
      </c>
      <c r="J15" s="16">
        <f ca="1">SUMIF(D15:I15,TRUE,E11:I11)*C15</f>
        <v>0</v>
      </c>
    </row>
    <row r="16" spans="1:11" ht="18" customHeight="1" x14ac:dyDescent="0.2">
      <c r="A16" s="10" t="s">
        <v>27</v>
      </c>
      <c r="B16" s="11" t="s">
        <v>19</v>
      </c>
      <c r="C16" s="16">
        <v>5</v>
      </c>
      <c r="D16" s="163" t="b">
        <v>0</v>
      </c>
      <c r="E16" s="136" t="s">
        <v>127</v>
      </c>
      <c r="F16" s="130"/>
      <c r="G16" s="94" t="s">
        <v>20</v>
      </c>
      <c r="H16" s="116"/>
      <c r="I16" s="65" t="s">
        <v>10</v>
      </c>
      <c r="J16" s="16">
        <f>SUMIF(D16:E16,TRUE,E11:I11)*C16</f>
        <v>0</v>
      </c>
    </row>
    <row r="17" spans="1:10" ht="18" customHeight="1" x14ac:dyDescent="0.2">
      <c r="A17" s="10" t="s">
        <v>28</v>
      </c>
      <c r="B17" s="11" t="s">
        <v>145</v>
      </c>
      <c r="C17" s="16">
        <v>2</v>
      </c>
      <c r="D17" s="163" t="b">
        <v>0</v>
      </c>
      <c r="E17" s="136" t="s">
        <v>200</v>
      </c>
      <c r="F17" s="166" t="b">
        <v>0</v>
      </c>
      <c r="G17" s="97" t="s">
        <v>201</v>
      </c>
      <c r="H17" s="170" t="b">
        <v>0</v>
      </c>
      <c r="I17" s="99" t="s">
        <v>202</v>
      </c>
      <c r="J17" s="16">
        <f ca="1">SUMIF(D17:I17,TRUE,E11:I11)*C17</f>
        <v>0</v>
      </c>
    </row>
    <row r="18" spans="1:10" ht="18" customHeight="1" x14ac:dyDescent="0.2">
      <c r="A18" s="227" t="s">
        <v>29</v>
      </c>
      <c r="B18" s="253" t="s">
        <v>146</v>
      </c>
      <c r="C18" s="16">
        <v>3</v>
      </c>
      <c r="D18" s="163" t="b">
        <v>0</v>
      </c>
      <c r="E18" s="136" t="s">
        <v>128</v>
      </c>
      <c r="F18" s="166" t="b">
        <v>0</v>
      </c>
      <c r="G18" s="97" t="s">
        <v>129</v>
      </c>
      <c r="H18" s="170" t="b">
        <v>0</v>
      </c>
      <c r="I18" s="99" t="s">
        <v>130</v>
      </c>
      <c r="J18" s="16">
        <f ca="1">SUMIF(D18:I18,TRUE,E11:I11)*C18</f>
        <v>0</v>
      </c>
    </row>
    <row r="19" spans="1:10" ht="18" customHeight="1" x14ac:dyDescent="0.2">
      <c r="A19" s="228"/>
      <c r="B19" s="254"/>
      <c r="C19" s="16">
        <v>9</v>
      </c>
      <c r="D19" s="187"/>
      <c r="E19" s="175"/>
      <c r="F19" s="116" t="s">
        <v>132</v>
      </c>
      <c r="G19" s="12" t="s">
        <v>245</v>
      </c>
      <c r="H19" s="117"/>
      <c r="I19" s="122">
        <f>ROUNDUP((E19-49)/25,0)</f>
        <v>-2</v>
      </c>
      <c r="J19" s="16">
        <f>IF(I19*9&lt;0,0,I19*9)</f>
        <v>0</v>
      </c>
    </row>
    <row r="20" spans="1:10" ht="18" customHeight="1" x14ac:dyDescent="0.2">
      <c r="A20" s="10" t="s">
        <v>147</v>
      </c>
      <c r="B20" s="11" t="s">
        <v>234</v>
      </c>
      <c r="C20" s="16">
        <v>1</v>
      </c>
      <c r="D20" s="46" t="b">
        <v>0</v>
      </c>
      <c r="E20" s="110" t="s">
        <v>10</v>
      </c>
      <c r="F20" s="167" t="b">
        <v>0</v>
      </c>
      <c r="G20" s="96" t="s">
        <v>154</v>
      </c>
      <c r="H20" s="170" t="b">
        <v>0</v>
      </c>
      <c r="I20" s="123" t="s">
        <v>235</v>
      </c>
      <c r="J20" s="16">
        <f ca="1">SUMIF(D20:I20,TRUE,E11:I11)*C20</f>
        <v>0</v>
      </c>
    </row>
    <row r="21" spans="1:10" ht="18" customHeight="1" x14ac:dyDescent="0.2">
      <c r="A21" s="10" t="s">
        <v>31</v>
      </c>
      <c r="B21" s="11" t="s">
        <v>87</v>
      </c>
      <c r="C21" s="16">
        <v>1</v>
      </c>
      <c r="D21" s="163" t="b">
        <v>0</v>
      </c>
      <c r="E21" s="111" t="s">
        <v>155</v>
      </c>
      <c r="F21" s="166" t="b">
        <v>0</v>
      </c>
      <c r="G21" s="96" t="s">
        <v>162</v>
      </c>
      <c r="H21" s="170" t="b">
        <v>0</v>
      </c>
      <c r="I21" s="99" t="s">
        <v>167</v>
      </c>
      <c r="J21" s="16">
        <f ca="1">SUMIF(D21:I21,TRUE,E11:I11)*C21</f>
        <v>0</v>
      </c>
    </row>
    <row r="22" spans="1:10" ht="18" customHeight="1" x14ac:dyDescent="0.2">
      <c r="A22" s="10" t="s">
        <v>32</v>
      </c>
      <c r="B22" s="11" t="s">
        <v>5</v>
      </c>
      <c r="C22" s="16">
        <v>2</v>
      </c>
      <c r="D22" s="163" t="b">
        <v>0</v>
      </c>
      <c r="E22" s="111" t="s">
        <v>156</v>
      </c>
      <c r="F22" s="166" t="b">
        <v>0</v>
      </c>
      <c r="G22" s="96" t="s">
        <v>163</v>
      </c>
      <c r="H22" s="170" t="b">
        <v>0</v>
      </c>
      <c r="I22" s="99" t="s">
        <v>168</v>
      </c>
      <c r="J22" s="16">
        <f ca="1">SUMIF(D22:I22,TRUE,E11:I11)*C22</f>
        <v>0</v>
      </c>
    </row>
    <row r="23" spans="1:10" ht="18" customHeight="1" x14ac:dyDescent="0.2">
      <c r="A23" s="10" t="s">
        <v>33</v>
      </c>
      <c r="B23" s="11" t="s">
        <v>6</v>
      </c>
      <c r="C23" s="16">
        <v>1</v>
      </c>
      <c r="D23" s="163" t="b">
        <v>0</v>
      </c>
      <c r="E23" s="111" t="s">
        <v>156</v>
      </c>
      <c r="F23" s="166" t="b">
        <v>0</v>
      </c>
      <c r="G23" s="96" t="s">
        <v>163</v>
      </c>
      <c r="H23" s="170" t="b">
        <v>0</v>
      </c>
      <c r="I23" s="99" t="s">
        <v>168</v>
      </c>
      <c r="J23" s="16">
        <f ca="1">SUMIF(D23:I23,TRUE,E11:I11)*C23</f>
        <v>0</v>
      </c>
    </row>
    <row r="24" spans="1:10" ht="25" customHeight="1" x14ac:dyDescent="0.2">
      <c r="A24" s="10" t="s">
        <v>34</v>
      </c>
      <c r="B24" s="14" t="s">
        <v>279</v>
      </c>
      <c r="C24" s="16">
        <v>2</v>
      </c>
      <c r="D24" s="163" t="b">
        <v>0</v>
      </c>
      <c r="E24" s="111" t="s">
        <v>157</v>
      </c>
      <c r="F24" s="166" t="b">
        <v>0</v>
      </c>
      <c r="G24" s="96" t="s">
        <v>164</v>
      </c>
      <c r="H24" s="170" t="b">
        <v>0</v>
      </c>
      <c r="I24" s="99" t="s">
        <v>169</v>
      </c>
      <c r="J24" s="16">
        <f ca="1">SUMIF(D24:I24,TRUE,E11:I11)*C24</f>
        <v>0</v>
      </c>
    </row>
    <row r="25" spans="1:10" ht="18" customHeight="1" x14ac:dyDescent="0.2">
      <c r="A25" s="10" t="s">
        <v>35</v>
      </c>
      <c r="B25" s="11" t="s">
        <v>88</v>
      </c>
      <c r="C25" s="16">
        <v>3</v>
      </c>
      <c r="D25" s="187"/>
      <c r="E25" s="164"/>
      <c r="F25" s="107" t="s">
        <v>148</v>
      </c>
      <c r="G25" s="124"/>
      <c r="H25" s="117"/>
      <c r="I25" s="97"/>
      <c r="J25" s="16">
        <f>E25*C25</f>
        <v>0</v>
      </c>
    </row>
    <row r="26" spans="1:10" ht="18" customHeight="1" x14ac:dyDescent="0.2">
      <c r="A26" s="10" t="s">
        <v>36</v>
      </c>
      <c r="B26" s="11" t="s">
        <v>7</v>
      </c>
      <c r="C26" s="16">
        <v>2</v>
      </c>
      <c r="D26" s="187"/>
      <c r="E26" s="164"/>
      <c r="F26" s="107" t="s">
        <v>148</v>
      </c>
      <c r="G26" s="124"/>
      <c r="H26" s="117"/>
      <c r="I26" s="97"/>
      <c r="J26" s="16">
        <f t="shared" ref="J26:J27" si="0">E26*C26</f>
        <v>0</v>
      </c>
    </row>
    <row r="27" spans="1:10" ht="18" customHeight="1" x14ac:dyDescent="0.2">
      <c r="A27" s="10" t="s">
        <v>37</v>
      </c>
      <c r="B27" s="11" t="s">
        <v>8</v>
      </c>
      <c r="C27" s="16">
        <v>5</v>
      </c>
      <c r="D27" s="187"/>
      <c r="E27" s="164"/>
      <c r="F27" s="107" t="s">
        <v>148</v>
      </c>
      <c r="G27" s="124"/>
      <c r="H27" s="117"/>
      <c r="I27" s="97"/>
      <c r="J27" s="16">
        <f t="shared" si="0"/>
        <v>0</v>
      </c>
    </row>
    <row r="28" spans="1:10" ht="18" customHeight="1" x14ac:dyDescent="0.2">
      <c r="A28" s="10" t="s">
        <v>38</v>
      </c>
      <c r="B28" s="11" t="s">
        <v>9</v>
      </c>
      <c r="C28" s="16">
        <v>2</v>
      </c>
      <c r="D28" s="163" t="b">
        <v>0</v>
      </c>
      <c r="E28" s="111" t="s">
        <v>192</v>
      </c>
      <c r="F28" s="166" t="b">
        <v>0</v>
      </c>
      <c r="G28" s="96" t="s">
        <v>193</v>
      </c>
      <c r="H28" s="170" t="b">
        <v>0</v>
      </c>
      <c r="I28" s="90" t="s">
        <v>158</v>
      </c>
      <c r="J28" s="16">
        <f>SUMIF(D28:H28,TRUE,E11:I11)*C28</f>
        <v>0</v>
      </c>
    </row>
    <row r="29" spans="1:10" ht="18" customHeight="1" x14ac:dyDescent="0.2">
      <c r="A29" s="10" t="s">
        <v>39</v>
      </c>
      <c r="B29" s="11" t="s">
        <v>11</v>
      </c>
      <c r="C29" s="16">
        <v>3</v>
      </c>
      <c r="D29" s="163" t="b">
        <v>0</v>
      </c>
      <c r="E29" s="111" t="s">
        <v>127</v>
      </c>
      <c r="F29" s="129"/>
      <c r="G29" s="94" t="s">
        <v>16</v>
      </c>
      <c r="H29" s="118"/>
      <c r="I29" s="65" t="s">
        <v>10</v>
      </c>
      <c r="J29" s="16">
        <f>SUMIF(D29:E29,TRUE,E11:I11)*C29</f>
        <v>0</v>
      </c>
    </row>
    <row r="30" spans="1:10" ht="18" customHeight="1" x14ac:dyDescent="0.2">
      <c r="A30" s="10" t="s">
        <v>40</v>
      </c>
      <c r="B30" s="198" t="s">
        <v>283</v>
      </c>
      <c r="C30" s="16">
        <v>1</v>
      </c>
      <c r="D30" s="46"/>
      <c r="E30" s="110" t="s">
        <v>10</v>
      </c>
      <c r="F30" s="131"/>
      <c r="G30" s="114" t="s">
        <v>16</v>
      </c>
      <c r="H30" s="171" t="b">
        <v>0</v>
      </c>
      <c r="I30" s="99" t="s">
        <v>127</v>
      </c>
      <c r="J30" s="16">
        <f>SUMIF(H30,TRUE,I11)*C30</f>
        <v>0</v>
      </c>
    </row>
    <row r="31" spans="1:10" ht="18" customHeight="1" x14ac:dyDescent="0.2">
      <c r="A31" s="10" t="s">
        <v>41</v>
      </c>
      <c r="B31" s="11" t="s">
        <v>85</v>
      </c>
      <c r="C31" s="16">
        <v>2</v>
      </c>
      <c r="D31" s="163" t="b">
        <v>0</v>
      </c>
      <c r="E31" s="112" t="s">
        <v>134</v>
      </c>
      <c r="F31" s="166" t="b">
        <v>0</v>
      </c>
      <c r="G31" s="97" t="s">
        <v>138</v>
      </c>
      <c r="H31" s="118"/>
      <c r="I31" s="65" t="s">
        <v>10</v>
      </c>
      <c r="J31" s="16">
        <f>SUMIF(D31:G31,TRUE,E11:I11)*C31</f>
        <v>0</v>
      </c>
    </row>
    <row r="32" spans="1:10" ht="18" customHeight="1" x14ac:dyDescent="0.2">
      <c r="A32" s="39" t="s">
        <v>42</v>
      </c>
      <c r="B32" s="40" t="s">
        <v>21</v>
      </c>
      <c r="C32" s="41">
        <v>1</v>
      </c>
      <c r="D32" s="106"/>
      <c r="E32" s="113" t="s">
        <v>86</v>
      </c>
      <c r="F32" s="168" t="b">
        <v>0</v>
      </c>
      <c r="G32" s="126" t="s">
        <v>127</v>
      </c>
      <c r="H32" s="119"/>
      <c r="I32" s="121" t="s">
        <v>10</v>
      </c>
      <c r="J32" s="16">
        <f>SUMIF(D32:G32,TRUE,E11:I11)*C32</f>
        <v>0</v>
      </c>
    </row>
    <row r="33" spans="1:10" ht="17.149999999999999" customHeight="1" x14ac:dyDescent="0.2">
      <c r="A33" s="2"/>
      <c r="B33" s="24" t="s">
        <v>22</v>
      </c>
      <c r="C33" s="24"/>
      <c r="D33" s="24"/>
      <c r="E33" s="24"/>
      <c r="F33" s="24"/>
      <c r="G33" s="24"/>
      <c r="H33" s="24"/>
      <c r="I33" s="29" t="s">
        <v>17</v>
      </c>
      <c r="J33" s="48">
        <f ca="1">SUM(J12:J32)</f>
        <v>0</v>
      </c>
    </row>
    <row r="34" spans="1:10" ht="17.149999999999999" customHeight="1" x14ac:dyDescent="0.2">
      <c r="A34" s="6"/>
      <c r="B34" s="5"/>
      <c r="C34" s="5"/>
      <c r="D34" s="5"/>
      <c r="E34" s="5"/>
      <c r="F34" s="5"/>
      <c r="G34" s="5"/>
      <c r="H34" s="5"/>
      <c r="I34" s="64" t="s">
        <v>239</v>
      </c>
      <c r="J34" s="155">
        <f ca="1">J33*6000</f>
        <v>0</v>
      </c>
    </row>
    <row r="35" spans="1:10" ht="11.25" customHeight="1" x14ac:dyDescent="0.2">
      <c r="I35" s="18"/>
      <c r="J35" s="140"/>
    </row>
    <row r="36" spans="1:10" ht="11.25" customHeight="1" x14ac:dyDescent="0.2">
      <c r="I36" s="18"/>
    </row>
    <row r="37" spans="1:10" ht="18" customHeight="1" x14ac:dyDescent="0.2">
      <c r="B37" s="38" t="s">
        <v>44</v>
      </c>
      <c r="I37" s="18"/>
    </row>
    <row r="38" spans="1:10" ht="12" customHeight="1" x14ac:dyDescent="0.2">
      <c r="B38" s="1" t="s">
        <v>249</v>
      </c>
      <c r="I38" s="18"/>
    </row>
    <row r="39" spans="1:10" ht="12" customHeight="1" x14ac:dyDescent="0.2">
      <c r="B39" s="28" t="s">
        <v>48</v>
      </c>
    </row>
    <row r="40" spans="1:10" ht="13" customHeight="1" x14ac:dyDescent="0.2">
      <c r="A40" s="27"/>
      <c r="B40" s="229" t="s">
        <v>12</v>
      </c>
      <c r="C40" s="230" t="s">
        <v>0</v>
      </c>
      <c r="D40" s="127"/>
      <c r="E40" s="3" t="s">
        <v>13</v>
      </c>
      <c r="F40" s="101"/>
      <c r="G40" s="92" t="s">
        <v>14</v>
      </c>
      <c r="H40" s="120"/>
      <c r="I40" s="4" t="s">
        <v>15</v>
      </c>
      <c r="J40" s="229" t="s">
        <v>1</v>
      </c>
    </row>
    <row r="41" spans="1:10" ht="13" customHeight="1" x14ac:dyDescent="0.2">
      <c r="A41" s="8"/>
      <c r="B41" s="220"/>
      <c r="C41" s="220"/>
      <c r="D41" s="103"/>
      <c r="E41" s="7">
        <v>1</v>
      </c>
      <c r="F41" s="102"/>
      <c r="G41" s="93">
        <v>3</v>
      </c>
      <c r="H41" s="102"/>
      <c r="I41" s="7">
        <v>5</v>
      </c>
      <c r="J41" s="220"/>
    </row>
    <row r="42" spans="1:10" ht="18" customHeight="1" x14ac:dyDescent="0.2">
      <c r="A42" s="19" t="s">
        <v>90</v>
      </c>
      <c r="B42" s="11" t="s">
        <v>87</v>
      </c>
      <c r="C42" s="15">
        <v>1</v>
      </c>
      <c r="D42" s="172" t="b">
        <v>0</v>
      </c>
      <c r="E42" s="95" t="s">
        <v>155</v>
      </c>
      <c r="F42" s="166" t="b">
        <v>0</v>
      </c>
      <c r="G42" s="95" t="s">
        <v>268</v>
      </c>
      <c r="H42" s="170" t="b">
        <v>0</v>
      </c>
      <c r="I42" s="95" t="s">
        <v>167</v>
      </c>
      <c r="J42" s="19">
        <f ca="1">SUMIF(D42:I42,TRUE,E41:I41)*C42</f>
        <v>0</v>
      </c>
    </row>
    <row r="43" spans="1:10" ht="25" customHeight="1" x14ac:dyDescent="0.2">
      <c r="A43" s="16" t="s">
        <v>91</v>
      </c>
      <c r="B43" s="14" t="s">
        <v>279</v>
      </c>
      <c r="C43" s="16">
        <v>1</v>
      </c>
      <c r="D43" s="171" t="b">
        <v>0</v>
      </c>
      <c r="E43" s="96" t="s">
        <v>157</v>
      </c>
      <c r="F43" s="166" t="b">
        <v>0</v>
      </c>
      <c r="G43" s="96" t="s">
        <v>164</v>
      </c>
      <c r="H43" s="170" t="b">
        <v>0</v>
      </c>
      <c r="I43" s="96" t="s">
        <v>169</v>
      </c>
      <c r="J43" s="16">
        <f ca="1">SUMIF(D43:I43,TRUE,E41:I41)*C43</f>
        <v>0</v>
      </c>
    </row>
    <row r="44" spans="1:10" ht="18" customHeight="1" x14ac:dyDescent="0.2">
      <c r="A44" s="16" t="s">
        <v>92</v>
      </c>
      <c r="B44" s="11" t="s">
        <v>88</v>
      </c>
      <c r="C44" s="16">
        <v>1</v>
      </c>
      <c r="D44" s="188"/>
      <c r="E44" s="164"/>
      <c r="F44" s="116" t="s">
        <v>148</v>
      </c>
      <c r="G44" s="132"/>
      <c r="H44" s="117"/>
      <c r="I44" s="13"/>
      <c r="J44" s="16">
        <f>E44*C44</f>
        <v>0</v>
      </c>
    </row>
    <row r="45" spans="1:10" ht="18" customHeight="1" x14ac:dyDescent="0.2">
      <c r="A45" s="16" t="s">
        <v>93</v>
      </c>
      <c r="B45" s="11" t="s">
        <v>7</v>
      </c>
      <c r="C45" s="16">
        <v>1</v>
      </c>
      <c r="D45" s="188"/>
      <c r="E45" s="164"/>
      <c r="F45" s="116" t="s">
        <v>148</v>
      </c>
      <c r="G45" s="132"/>
      <c r="H45" s="117"/>
      <c r="I45" s="13"/>
      <c r="J45" s="16">
        <f t="shared" ref="J45:J46" si="1">E45*C45</f>
        <v>0</v>
      </c>
    </row>
    <row r="46" spans="1:10" ht="18" customHeight="1" x14ac:dyDescent="0.2">
      <c r="A46" s="17" t="s">
        <v>94</v>
      </c>
      <c r="B46" s="22" t="s">
        <v>8</v>
      </c>
      <c r="C46" s="23">
        <v>1</v>
      </c>
      <c r="D46" s="189"/>
      <c r="E46" s="173"/>
      <c r="F46" s="139" t="s">
        <v>148</v>
      </c>
      <c r="G46" s="133"/>
      <c r="H46" s="138"/>
      <c r="I46" s="134"/>
      <c r="J46" s="16">
        <f t="shared" si="1"/>
        <v>0</v>
      </c>
    </row>
    <row r="47" spans="1:10" ht="17.149999999999999" customHeight="1" x14ac:dyDescent="0.2">
      <c r="A47" s="30"/>
      <c r="B47" s="24" t="s">
        <v>22</v>
      </c>
      <c r="C47" s="24"/>
      <c r="D47" s="24"/>
      <c r="E47" s="24"/>
      <c r="F47" s="24"/>
      <c r="G47" s="24"/>
      <c r="H47" s="24"/>
      <c r="I47" s="25" t="s">
        <v>45</v>
      </c>
      <c r="J47" s="48">
        <f ca="1">SUM(J42:J46)</f>
        <v>0</v>
      </c>
    </row>
    <row r="48" spans="1:10" ht="17.149999999999999" customHeight="1" x14ac:dyDescent="0.2">
      <c r="A48" s="6"/>
      <c r="B48" s="5"/>
      <c r="C48" s="5"/>
      <c r="D48" s="5"/>
      <c r="E48" s="5"/>
      <c r="F48" s="154"/>
      <c r="G48" s="154"/>
      <c r="H48" s="154"/>
      <c r="I48" s="64" t="s">
        <v>238</v>
      </c>
      <c r="J48" s="155">
        <f ca="1">J47*6000</f>
        <v>0</v>
      </c>
    </row>
    <row r="49" spans="2:10" ht="11.25" customHeight="1" x14ac:dyDescent="0.2">
      <c r="G49" s="42"/>
      <c r="H49" s="42"/>
      <c r="I49" s="43"/>
      <c r="J49"/>
    </row>
    <row r="50" spans="2:10" ht="11.25" customHeight="1" x14ac:dyDescent="0.2"/>
    <row r="51" spans="2:10" ht="13.5" customHeight="1" x14ac:dyDescent="0.2">
      <c r="B51" s="44" t="s">
        <v>121</v>
      </c>
      <c r="C51" s="66" t="s">
        <v>122</v>
      </c>
      <c r="D51" s="66"/>
      <c r="E51" s="45"/>
      <c r="F51" s="45"/>
      <c r="G51" s="44"/>
      <c r="H51" s="88" t="s">
        <v>242</v>
      </c>
      <c r="I51" s="174" t="s">
        <v>47</v>
      </c>
    </row>
  </sheetData>
  <sheetProtection algorithmName="SHA-512" hashValue="Af6eMcbDvfAUv1Byl1Yw9ZmRKbVFhKiLMOcYagUaXWzVEJwiOm941ZFbE4jWFIxl23c9/gBHM80tJKNtHgiTnw==" saltValue="hhkG2ENvLZsB2p8UdvAkWg==" spinCount="100000" sheet="1" objects="1" scenarios="1"/>
  <protectedRanges>
    <protectedRange sqref="J6" name="範囲1"/>
  </protectedRanges>
  <mergeCells count="23">
    <mergeCell ref="J4:J5"/>
    <mergeCell ref="C6:D6"/>
    <mergeCell ref="J40:J41"/>
    <mergeCell ref="B10:B11"/>
    <mergeCell ref="C10:C11"/>
    <mergeCell ref="J10:J11"/>
    <mergeCell ref="B18:B19"/>
    <mergeCell ref="A18:A19"/>
    <mergeCell ref="B40:B41"/>
    <mergeCell ref="C40:C41"/>
    <mergeCell ref="E2:G2"/>
    <mergeCell ref="E6:F6"/>
    <mergeCell ref="G6:H6"/>
    <mergeCell ref="D10:E10"/>
    <mergeCell ref="F10:G10"/>
    <mergeCell ref="H10:I10"/>
    <mergeCell ref="I4:I5"/>
    <mergeCell ref="B4:B5"/>
    <mergeCell ref="C4:D4"/>
    <mergeCell ref="E4:H4"/>
    <mergeCell ref="C5:D5"/>
    <mergeCell ref="E5:F5"/>
    <mergeCell ref="G5:H5"/>
  </mergeCells>
  <phoneticPr fontId="1"/>
  <dataValidations count="1">
    <dataValidation type="list" allowBlank="1" showInputMessage="1" showErrorMessage="1" sqref="J6" xr:uid="{710D4021-814D-4489-8C7E-D815A4386E3E}">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3</xdr:col>
                    <xdr:colOff>19050</xdr:colOff>
                    <xdr:row>11</xdr:row>
                    <xdr:rowOff>12700</xdr:rowOff>
                  </from>
                  <to>
                    <xdr:col>3</xdr:col>
                    <xdr:colOff>266700</xdr:colOff>
                    <xdr:row>12</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xdr:col>
                    <xdr:colOff>19050</xdr:colOff>
                    <xdr:row>11</xdr:row>
                    <xdr:rowOff>12700</xdr:rowOff>
                  </from>
                  <to>
                    <xdr:col>5</xdr:col>
                    <xdr:colOff>266700</xdr:colOff>
                    <xdr:row>12</xdr:row>
                    <xdr:rowOff>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19050</xdr:colOff>
                    <xdr:row>11</xdr:row>
                    <xdr:rowOff>12700</xdr:rowOff>
                  </from>
                  <to>
                    <xdr:col>7</xdr:col>
                    <xdr:colOff>266700</xdr:colOff>
                    <xdr:row>12</xdr:row>
                    <xdr:rowOff>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3</xdr:col>
                    <xdr:colOff>19050</xdr:colOff>
                    <xdr:row>12</xdr:row>
                    <xdr:rowOff>12700</xdr:rowOff>
                  </from>
                  <to>
                    <xdr:col>3</xdr:col>
                    <xdr:colOff>266700</xdr:colOff>
                    <xdr:row>13</xdr:row>
                    <xdr:rowOff>0</xdr:rowOff>
                  </to>
                </anchor>
              </controlPr>
            </control>
          </mc:Choice>
        </mc:AlternateContent>
        <mc:AlternateContent xmlns:mc="http://schemas.openxmlformats.org/markup-compatibility/2006">
          <mc:Choice Requires="x14">
            <control shapeId="1029" r:id="rId8" name="Check Box 5">
              <controlPr defaultSize="0" autoFill="0" autoLine="0" autoPict="0" altText="他の適応に_x000a_国内で承認">
                <anchor moveWithCells="1">
                  <from>
                    <xdr:col>3</xdr:col>
                    <xdr:colOff>19050</xdr:colOff>
                    <xdr:row>13</xdr:row>
                    <xdr:rowOff>12700</xdr:rowOff>
                  </from>
                  <to>
                    <xdr:col>3</xdr:col>
                    <xdr:colOff>266700</xdr:colOff>
                    <xdr:row>14</xdr:row>
                    <xdr:rowOff>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3</xdr:col>
                    <xdr:colOff>19050</xdr:colOff>
                    <xdr:row>16</xdr:row>
                    <xdr:rowOff>12700</xdr:rowOff>
                  </from>
                  <to>
                    <xdr:col>3</xdr:col>
                    <xdr:colOff>266700</xdr:colOff>
                    <xdr:row>17</xdr:row>
                    <xdr:rowOff>0</xdr:rowOff>
                  </to>
                </anchor>
              </controlPr>
            </control>
          </mc:Choice>
        </mc:AlternateContent>
        <mc:AlternateContent xmlns:mc="http://schemas.openxmlformats.org/markup-compatibility/2006">
          <mc:Choice Requires="x14">
            <control shapeId="1034" r:id="rId10" name="Check Box 10">
              <controlPr defaultSize="0" autoFill="0" autoLine="0" autoPict="0">
                <anchor moveWithCells="1">
                  <from>
                    <xdr:col>3</xdr:col>
                    <xdr:colOff>19050</xdr:colOff>
                    <xdr:row>20</xdr:row>
                    <xdr:rowOff>12700</xdr:rowOff>
                  </from>
                  <to>
                    <xdr:col>3</xdr:col>
                    <xdr:colOff>266700</xdr:colOff>
                    <xdr:row>21</xdr:row>
                    <xdr:rowOff>0</xdr:rowOff>
                  </to>
                </anchor>
              </controlPr>
            </control>
          </mc:Choice>
        </mc:AlternateContent>
        <mc:AlternateContent xmlns:mc="http://schemas.openxmlformats.org/markup-compatibility/2006">
          <mc:Choice Requires="x14">
            <control shapeId="1035" r:id="rId11" name="Check Box 11">
              <controlPr defaultSize="0" autoFill="0" autoLine="0" autoPict="0">
                <anchor moveWithCells="1">
                  <from>
                    <xdr:col>3</xdr:col>
                    <xdr:colOff>19050</xdr:colOff>
                    <xdr:row>21</xdr:row>
                    <xdr:rowOff>12700</xdr:rowOff>
                  </from>
                  <to>
                    <xdr:col>3</xdr:col>
                    <xdr:colOff>266700</xdr:colOff>
                    <xdr:row>22</xdr:row>
                    <xdr:rowOff>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3</xdr:col>
                    <xdr:colOff>19050</xdr:colOff>
                    <xdr:row>27</xdr:row>
                    <xdr:rowOff>12700</xdr:rowOff>
                  </from>
                  <to>
                    <xdr:col>3</xdr:col>
                    <xdr:colOff>266700</xdr:colOff>
                    <xdr:row>28</xdr:row>
                    <xdr:rowOff>0</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5</xdr:col>
                    <xdr:colOff>19050</xdr:colOff>
                    <xdr:row>12</xdr:row>
                    <xdr:rowOff>12700</xdr:rowOff>
                  </from>
                  <to>
                    <xdr:col>5</xdr:col>
                    <xdr:colOff>266700</xdr:colOff>
                    <xdr:row>13</xdr:row>
                    <xdr:rowOff>0</xdr:rowOff>
                  </to>
                </anchor>
              </controlPr>
            </control>
          </mc:Choice>
        </mc:AlternateContent>
        <mc:AlternateContent xmlns:mc="http://schemas.openxmlformats.org/markup-compatibility/2006">
          <mc:Choice Requires="x14">
            <control shapeId="1039" r:id="rId14" name="Check Box 15">
              <controlPr defaultSize="0" autoFill="0" autoLine="0" autoPict="0">
                <anchor moveWithCells="1">
                  <from>
                    <xdr:col>5</xdr:col>
                    <xdr:colOff>19050</xdr:colOff>
                    <xdr:row>13</xdr:row>
                    <xdr:rowOff>12700</xdr:rowOff>
                  </from>
                  <to>
                    <xdr:col>5</xdr:col>
                    <xdr:colOff>266700</xdr:colOff>
                    <xdr:row>14</xdr:row>
                    <xdr:rowOff>0</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5</xdr:col>
                    <xdr:colOff>19050</xdr:colOff>
                    <xdr:row>16</xdr:row>
                    <xdr:rowOff>12700</xdr:rowOff>
                  </from>
                  <to>
                    <xdr:col>5</xdr:col>
                    <xdr:colOff>266700</xdr:colOff>
                    <xdr:row>17</xdr:row>
                    <xdr:rowOff>0</xdr:rowOff>
                  </to>
                </anchor>
              </controlPr>
            </control>
          </mc:Choice>
        </mc:AlternateContent>
        <mc:AlternateContent xmlns:mc="http://schemas.openxmlformats.org/markup-compatibility/2006">
          <mc:Choice Requires="x14">
            <control shapeId="1044" r:id="rId16" name="Check Box 20">
              <controlPr defaultSize="0" autoFill="0" autoLine="0" autoPict="0">
                <anchor moveWithCells="1">
                  <from>
                    <xdr:col>5</xdr:col>
                    <xdr:colOff>19050</xdr:colOff>
                    <xdr:row>20</xdr:row>
                    <xdr:rowOff>12700</xdr:rowOff>
                  </from>
                  <to>
                    <xdr:col>5</xdr:col>
                    <xdr:colOff>266700</xdr:colOff>
                    <xdr:row>21</xdr:row>
                    <xdr:rowOff>0</xdr:rowOff>
                  </to>
                </anchor>
              </controlPr>
            </control>
          </mc:Choice>
        </mc:AlternateContent>
        <mc:AlternateContent xmlns:mc="http://schemas.openxmlformats.org/markup-compatibility/2006">
          <mc:Choice Requires="x14">
            <control shapeId="1045" r:id="rId17" name="Check Box 21">
              <controlPr defaultSize="0" autoFill="0" autoLine="0" autoPict="0">
                <anchor moveWithCells="1">
                  <from>
                    <xdr:col>5</xdr:col>
                    <xdr:colOff>19050</xdr:colOff>
                    <xdr:row>21</xdr:row>
                    <xdr:rowOff>12700</xdr:rowOff>
                  </from>
                  <to>
                    <xdr:col>5</xdr:col>
                    <xdr:colOff>266700</xdr:colOff>
                    <xdr:row>22</xdr:row>
                    <xdr:rowOff>0</xdr:rowOff>
                  </to>
                </anchor>
              </controlPr>
            </control>
          </mc:Choice>
        </mc:AlternateContent>
        <mc:AlternateContent xmlns:mc="http://schemas.openxmlformats.org/markup-compatibility/2006">
          <mc:Choice Requires="x14">
            <control shapeId="1047" r:id="rId18" name="Check Box 23">
              <controlPr defaultSize="0" autoFill="0" autoLine="0" autoPict="0">
                <anchor moveWithCells="1">
                  <from>
                    <xdr:col>7</xdr:col>
                    <xdr:colOff>19050</xdr:colOff>
                    <xdr:row>13</xdr:row>
                    <xdr:rowOff>12700</xdr:rowOff>
                  </from>
                  <to>
                    <xdr:col>7</xdr:col>
                    <xdr:colOff>266700</xdr:colOff>
                    <xdr:row>14</xdr:row>
                    <xdr:rowOff>0</xdr:rowOff>
                  </to>
                </anchor>
              </controlPr>
            </control>
          </mc:Choice>
        </mc:AlternateContent>
        <mc:AlternateContent xmlns:mc="http://schemas.openxmlformats.org/markup-compatibility/2006">
          <mc:Choice Requires="x14">
            <control shapeId="1049" r:id="rId19" name="Check Box 25">
              <controlPr defaultSize="0" autoFill="0" autoLine="0" autoPict="0">
                <anchor moveWithCells="1">
                  <from>
                    <xdr:col>7</xdr:col>
                    <xdr:colOff>19050</xdr:colOff>
                    <xdr:row>16</xdr:row>
                    <xdr:rowOff>12700</xdr:rowOff>
                  </from>
                  <to>
                    <xdr:col>7</xdr:col>
                    <xdr:colOff>266700</xdr:colOff>
                    <xdr:row>17</xdr:row>
                    <xdr:rowOff>0</xdr:rowOff>
                  </to>
                </anchor>
              </controlPr>
            </control>
          </mc:Choice>
        </mc:AlternateContent>
        <mc:AlternateContent xmlns:mc="http://schemas.openxmlformats.org/markup-compatibility/2006">
          <mc:Choice Requires="x14">
            <control shapeId="1052" r:id="rId20" name="Check Box 28">
              <controlPr defaultSize="0" autoFill="0" autoLine="0" autoPict="0">
                <anchor moveWithCells="1">
                  <from>
                    <xdr:col>7</xdr:col>
                    <xdr:colOff>19050</xdr:colOff>
                    <xdr:row>20</xdr:row>
                    <xdr:rowOff>12700</xdr:rowOff>
                  </from>
                  <to>
                    <xdr:col>7</xdr:col>
                    <xdr:colOff>266700</xdr:colOff>
                    <xdr:row>21</xdr:row>
                    <xdr:rowOff>0</xdr:rowOff>
                  </to>
                </anchor>
              </controlPr>
            </control>
          </mc:Choice>
        </mc:AlternateContent>
        <mc:AlternateContent xmlns:mc="http://schemas.openxmlformats.org/markup-compatibility/2006">
          <mc:Choice Requires="x14">
            <control shapeId="1053" r:id="rId21" name="Check Box 29">
              <controlPr defaultSize="0" autoFill="0" autoLine="0" autoPict="0">
                <anchor moveWithCells="1">
                  <from>
                    <xdr:col>7</xdr:col>
                    <xdr:colOff>19050</xdr:colOff>
                    <xdr:row>21</xdr:row>
                    <xdr:rowOff>12700</xdr:rowOff>
                  </from>
                  <to>
                    <xdr:col>7</xdr:col>
                    <xdr:colOff>266700</xdr:colOff>
                    <xdr:row>22</xdr:row>
                    <xdr:rowOff>0</xdr:rowOff>
                  </to>
                </anchor>
              </controlPr>
            </control>
          </mc:Choice>
        </mc:AlternateContent>
        <mc:AlternateContent xmlns:mc="http://schemas.openxmlformats.org/markup-compatibility/2006">
          <mc:Choice Requires="x14">
            <control shapeId="1055" r:id="rId22" name="Check Box 31">
              <controlPr defaultSize="0" autoFill="0" autoLine="0" autoPict="0">
                <anchor moveWithCells="1">
                  <from>
                    <xdr:col>3</xdr:col>
                    <xdr:colOff>19050</xdr:colOff>
                    <xdr:row>22</xdr:row>
                    <xdr:rowOff>0</xdr:rowOff>
                  </from>
                  <to>
                    <xdr:col>3</xdr:col>
                    <xdr:colOff>266700</xdr:colOff>
                    <xdr:row>22</xdr:row>
                    <xdr:rowOff>222250</xdr:rowOff>
                  </to>
                </anchor>
              </controlPr>
            </control>
          </mc:Choice>
        </mc:AlternateContent>
        <mc:AlternateContent xmlns:mc="http://schemas.openxmlformats.org/markup-compatibility/2006">
          <mc:Choice Requires="x14">
            <control shapeId="1056" r:id="rId23" name="Check Box 32">
              <controlPr defaultSize="0" autoFill="0" autoLine="0" autoPict="0">
                <anchor moveWithCells="1">
                  <from>
                    <xdr:col>5</xdr:col>
                    <xdr:colOff>19050</xdr:colOff>
                    <xdr:row>22</xdr:row>
                    <xdr:rowOff>12700</xdr:rowOff>
                  </from>
                  <to>
                    <xdr:col>5</xdr:col>
                    <xdr:colOff>266700</xdr:colOff>
                    <xdr:row>23</xdr:row>
                    <xdr:rowOff>0</xdr:rowOff>
                  </to>
                </anchor>
              </controlPr>
            </control>
          </mc:Choice>
        </mc:AlternateContent>
        <mc:AlternateContent xmlns:mc="http://schemas.openxmlformats.org/markup-compatibility/2006">
          <mc:Choice Requires="x14">
            <control shapeId="1057" r:id="rId24" name="Check Box 33">
              <controlPr defaultSize="0" autoFill="0" autoLine="0" autoPict="0">
                <anchor moveWithCells="1">
                  <from>
                    <xdr:col>7</xdr:col>
                    <xdr:colOff>19050</xdr:colOff>
                    <xdr:row>22</xdr:row>
                    <xdr:rowOff>12700</xdr:rowOff>
                  </from>
                  <to>
                    <xdr:col>7</xdr:col>
                    <xdr:colOff>266700</xdr:colOff>
                    <xdr:row>23</xdr:row>
                    <xdr:rowOff>0</xdr:rowOff>
                  </to>
                </anchor>
              </controlPr>
            </control>
          </mc:Choice>
        </mc:AlternateContent>
        <mc:AlternateContent xmlns:mc="http://schemas.openxmlformats.org/markup-compatibility/2006">
          <mc:Choice Requires="x14">
            <control shapeId="1058" r:id="rId25" name="Check Box 34">
              <controlPr defaultSize="0" autoFill="0" autoLine="0" autoPict="0">
                <anchor moveWithCells="1">
                  <from>
                    <xdr:col>3</xdr:col>
                    <xdr:colOff>19050</xdr:colOff>
                    <xdr:row>23</xdr:row>
                    <xdr:rowOff>57150</xdr:rowOff>
                  </from>
                  <to>
                    <xdr:col>3</xdr:col>
                    <xdr:colOff>266700</xdr:colOff>
                    <xdr:row>23</xdr:row>
                    <xdr:rowOff>279400</xdr:rowOff>
                  </to>
                </anchor>
              </controlPr>
            </control>
          </mc:Choice>
        </mc:AlternateContent>
        <mc:AlternateContent xmlns:mc="http://schemas.openxmlformats.org/markup-compatibility/2006">
          <mc:Choice Requires="x14">
            <control shapeId="1059" r:id="rId26" name="Check Box 35">
              <controlPr defaultSize="0" autoFill="0" autoLine="0" autoPict="0">
                <anchor moveWithCells="1">
                  <from>
                    <xdr:col>5</xdr:col>
                    <xdr:colOff>19050</xdr:colOff>
                    <xdr:row>23</xdr:row>
                    <xdr:rowOff>57150</xdr:rowOff>
                  </from>
                  <to>
                    <xdr:col>5</xdr:col>
                    <xdr:colOff>266700</xdr:colOff>
                    <xdr:row>23</xdr:row>
                    <xdr:rowOff>279400</xdr:rowOff>
                  </to>
                </anchor>
              </controlPr>
            </control>
          </mc:Choice>
        </mc:AlternateContent>
        <mc:AlternateContent xmlns:mc="http://schemas.openxmlformats.org/markup-compatibility/2006">
          <mc:Choice Requires="x14">
            <control shapeId="1060" r:id="rId27" name="Check Box 36">
              <controlPr defaultSize="0" autoFill="0" autoLine="0" autoPict="0">
                <anchor moveWithCells="1">
                  <from>
                    <xdr:col>7</xdr:col>
                    <xdr:colOff>19050</xdr:colOff>
                    <xdr:row>23</xdr:row>
                    <xdr:rowOff>57150</xdr:rowOff>
                  </from>
                  <to>
                    <xdr:col>7</xdr:col>
                    <xdr:colOff>266700</xdr:colOff>
                    <xdr:row>23</xdr:row>
                    <xdr:rowOff>279400</xdr:rowOff>
                  </to>
                </anchor>
              </controlPr>
            </control>
          </mc:Choice>
        </mc:AlternateContent>
        <mc:AlternateContent xmlns:mc="http://schemas.openxmlformats.org/markup-compatibility/2006">
          <mc:Choice Requires="x14">
            <control shapeId="1061" r:id="rId28" name="Check Box 37">
              <controlPr defaultSize="0" autoFill="0" autoLine="0" autoPict="0">
                <anchor moveWithCells="1">
                  <from>
                    <xdr:col>5</xdr:col>
                    <xdr:colOff>19050</xdr:colOff>
                    <xdr:row>27</xdr:row>
                    <xdr:rowOff>12700</xdr:rowOff>
                  </from>
                  <to>
                    <xdr:col>5</xdr:col>
                    <xdr:colOff>266700</xdr:colOff>
                    <xdr:row>28</xdr:row>
                    <xdr:rowOff>0</xdr:rowOff>
                  </to>
                </anchor>
              </controlPr>
            </control>
          </mc:Choice>
        </mc:AlternateContent>
        <mc:AlternateContent xmlns:mc="http://schemas.openxmlformats.org/markup-compatibility/2006">
          <mc:Choice Requires="x14">
            <control shapeId="1062" r:id="rId29" name="Check Box 38">
              <controlPr defaultSize="0" autoFill="0" autoLine="0" autoPict="0">
                <anchor moveWithCells="1">
                  <from>
                    <xdr:col>3</xdr:col>
                    <xdr:colOff>19050</xdr:colOff>
                    <xdr:row>30</xdr:row>
                    <xdr:rowOff>12700</xdr:rowOff>
                  </from>
                  <to>
                    <xdr:col>3</xdr:col>
                    <xdr:colOff>266700</xdr:colOff>
                    <xdr:row>31</xdr:row>
                    <xdr:rowOff>0</xdr:rowOff>
                  </to>
                </anchor>
              </controlPr>
            </control>
          </mc:Choice>
        </mc:AlternateContent>
        <mc:AlternateContent xmlns:mc="http://schemas.openxmlformats.org/markup-compatibility/2006">
          <mc:Choice Requires="x14">
            <control shapeId="1065" r:id="rId30" name="Check Box 41">
              <controlPr defaultSize="0" autoFill="0" autoLine="0" autoPict="0">
                <anchor moveWithCells="1">
                  <from>
                    <xdr:col>3</xdr:col>
                    <xdr:colOff>19050</xdr:colOff>
                    <xdr:row>28</xdr:row>
                    <xdr:rowOff>12700</xdr:rowOff>
                  </from>
                  <to>
                    <xdr:col>3</xdr:col>
                    <xdr:colOff>266700</xdr:colOff>
                    <xdr:row>29</xdr:row>
                    <xdr:rowOff>0</xdr:rowOff>
                  </to>
                </anchor>
              </controlPr>
            </control>
          </mc:Choice>
        </mc:AlternateContent>
        <mc:AlternateContent xmlns:mc="http://schemas.openxmlformats.org/markup-compatibility/2006">
          <mc:Choice Requires="x14">
            <control shapeId="1067" r:id="rId31" name="Check Box 43">
              <controlPr defaultSize="0" autoFill="0" autoLine="0" autoPict="0">
                <anchor moveWithCells="1">
                  <from>
                    <xdr:col>3</xdr:col>
                    <xdr:colOff>19050</xdr:colOff>
                    <xdr:row>14</xdr:row>
                    <xdr:rowOff>12700</xdr:rowOff>
                  </from>
                  <to>
                    <xdr:col>3</xdr:col>
                    <xdr:colOff>266700</xdr:colOff>
                    <xdr:row>15</xdr:row>
                    <xdr:rowOff>0</xdr:rowOff>
                  </to>
                </anchor>
              </controlPr>
            </control>
          </mc:Choice>
        </mc:AlternateContent>
        <mc:AlternateContent xmlns:mc="http://schemas.openxmlformats.org/markup-compatibility/2006">
          <mc:Choice Requires="x14">
            <control shapeId="1068" r:id="rId32" name="Check Box 44">
              <controlPr defaultSize="0" autoFill="0" autoLine="0" autoPict="0">
                <anchor moveWithCells="1">
                  <from>
                    <xdr:col>5</xdr:col>
                    <xdr:colOff>19050</xdr:colOff>
                    <xdr:row>14</xdr:row>
                    <xdr:rowOff>12700</xdr:rowOff>
                  </from>
                  <to>
                    <xdr:col>5</xdr:col>
                    <xdr:colOff>266700</xdr:colOff>
                    <xdr:row>15</xdr:row>
                    <xdr:rowOff>0</xdr:rowOff>
                  </to>
                </anchor>
              </controlPr>
            </control>
          </mc:Choice>
        </mc:AlternateContent>
        <mc:AlternateContent xmlns:mc="http://schemas.openxmlformats.org/markup-compatibility/2006">
          <mc:Choice Requires="x14">
            <control shapeId="1069" r:id="rId33" name="Check Box 45">
              <controlPr defaultSize="0" autoFill="0" autoLine="0" autoPict="0">
                <anchor moveWithCells="1">
                  <from>
                    <xdr:col>7</xdr:col>
                    <xdr:colOff>19050</xdr:colOff>
                    <xdr:row>14</xdr:row>
                    <xdr:rowOff>12700</xdr:rowOff>
                  </from>
                  <to>
                    <xdr:col>7</xdr:col>
                    <xdr:colOff>266700</xdr:colOff>
                    <xdr:row>15</xdr:row>
                    <xdr:rowOff>0</xdr:rowOff>
                  </to>
                </anchor>
              </controlPr>
            </control>
          </mc:Choice>
        </mc:AlternateContent>
        <mc:AlternateContent xmlns:mc="http://schemas.openxmlformats.org/markup-compatibility/2006">
          <mc:Choice Requires="x14">
            <control shapeId="1070" r:id="rId34" name="Check Box 46">
              <controlPr defaultSize="0" autoFill="0" autoLine="0" autoPict="0">
                <anchor moveWithCells="1">
                  <from>
                    <xdr:col>3</xdr:col>
                    <xdr:colOff>19050</xdr:colOff>
                    <xdr:row>15</xdr:row>
                    <xdr:rowOff>12700</xdr:rowOff>
                  </from>
                  <to>
                    <xdr:col>3</xdr:col>
                    <xdr:colOff>266700</xdr:colOff>
                    <xdr:row>16</xdr:row>
                    <xdr:rowOff>0</xdr:rowOff>
                  </to>
                </anchor>
              </controlPr>
            </control>
          </mc:Choice>
        </mc:AlternateContent>
        <mc:AlternateContent xmlns:mc="http://schemas.openxmlformats.org/markup-compatibility/2006">
          <mc:Choice Requires="x14">
            <control shapeId="1072" r:id="rId35" name="Check Box 48">
              <controlPr defaultSize="0" autoFill="0" autoLine="0" autoPict="0">
                <anchor moveWithCells="1">
                  <from>
                    <xdr:col>5</xdr:col>
                    <xdr:colOff>19050</xdr:colOff>
                    <xdr:row>19</xdr:row>
                    <xdr:rowOff>12700</xdr:rowOff>
                  </from>
                  <to>
                    <xdr:col>5</xdr:col>
                    <xdr:colOff>266700</xdr:colOff>
                    <xdr:row>20</xdr:row>
                    <xdr:rowOff>0</xdr:rowOff>
                  </to>
                </anchor>
              </controlPr>
            </control>
          </mc:Choice>
        </mc:AlternateContent>
        <mc:AlternateContent xmlns:mc="http://schemas.openxmlformats.org/markup-compatibility/2006">
          <mc:Choice Requires="x14">
            <control shapeId="1073" r:id="rId36" name="Check Box 49">
              <controlPr defaultSize="0" autoFill="0" autoLine="0" autoPict="0">
                <anchor moveWithCells="1">
                  <from>
                    <xdr:col>7</xdr:col>
                    <xdr:colOff>19050</xdr:colOff>
                    <xdr:row>19</xdr:row>
                    <xdr:rowOff>12700</xdr:rowOff>
                  </from>
                  <to>
                    <xdr:col>7</xdr:col>
                    <xdr:colOff>266700</xdr:colOff>
                    <xdr:row>20</xdr:row>
                    <xdr:rowOff>0</xdr:rowOff>
                  </to>
                </anchor>
              </controlPr>
            </control>
          </mc:Choice>
        </mc:AlternateContent>
        <mc:AlternateContent xmlns:mc="http://schemas.openxmlformats.org/markup-compatibility/2006">
          <mc:Choice Requires="x14">
            <control shapeId="1076" r:id="rId37" name="Check Box 52">
              <controlPr defaultSize="0" autoFill="0" autoLine="0" autoPict="0">
                <anchor moveWithCells="1">
                  <from>
                    <xdr:col>3</xdr:col>
                    <xdr:colOff>19050</xdr:colOff>
                    <xdr:row>17</xdr:row>
                    <xdr:rowOff>12700</xdr:rowOff>
                  </from>
                  <to>
                    <xdr:col>3</xdr:col>
                    <xdr:colOff>266700</xdr:colOff>
                    <xdr:row>18</xdr:row>
                    <xdr:rowOff>0</xdr:rowOff>
                  </to>
                </anchor>
              </controlPr>
            </control>
          </mc:Choice>
        </mc:AlternateContent>
        <mc:AlternateContent xmlns:mc="http://schemas.openxmlformats.org/markup-compatibility/2006">
          <mc:Choice Requires="x14">
            <control shapeId="1077" r:id="rId38" name="Check Box 53">
              <controlPr defaultSize="0" autoFill="0" autoLine="0" autoPict="0">
                <anchor moveWithCells="1">
                  <from>
                    <xdr:col>5</xdr:col>
                    <xdr:colOff>19050</xdr:colOff>
                    <xdr:row>17</xdr:row>
                    <xdr:rowOff>12700</xdr:rowOff>
                  </from>
                  <to>
                    <xdr:col>5</xdr:col>
                    <xdr:colOff>266700</xdr:colOff>
                    <xdr:row>18</xdr:row>
                    <xdr:rowOff>0</xdr:rowOff>
                  </to>
                </anchor>
              </controlPr>
            </control>
          </mc:Choice>
        </mc:AlternateContent>
        <mc:AlternateContent xmlns:mc="http://schemas.openxmlformats.org/markup-compatibility/2006">
          <mc:Choice Requires="x14">
            <control shapeId="1078" r:id="rId39" name="Check Box 54">
              <controlPr defaultSize="0" autoFill="0" autoLine="0" autoPict="0">
                <anchor moveWithCells="1">
                  <from>
                    <xdr:col>7</xdr:col>
                    <xdr:colOff>19050</xdr:colOff>
                    <xdr:row>17</xdr:row>
                    <xdr:rowOff>12700</xdr:rowOff>
                  </from>
                  <to>
                    <xdr:col>7</xdr:col>
                    <xdr:colOff>266700</xdr:colOff>
                    <xdr:row>18</xdr:row>
                    <xdr:rowOff>0</xdr:rowOff>
                  </to>
                </anchor>
              </controlPr>
            </control>
          </mc:Choice>
        </mc:AlternateContent>
        <mc:AlternateContent xmlns:mc="http://schemas.openxmlformats.org/markup-compatibility/2006">
          <mc:Choice Requires="x14">
            <control shapeId="1094" r:id="rId40" name="Check Box 70">
              <controlPr defaultSize="0" autoFill="0" autoLine="0" autoPict="0">
                <anchor moveWithCells="1">
                  <from>
                    <xdr:col>3</xdr:col>
                    <xdr:colOff>19050</xdr:colOff>
                    <xdr:row>41</xdr:row>
                    <xdr:rowOff>12700</xdr:rowOff>
                  </from>
                  <to>
                    <xdr:col>3</xdr:col>
                    <xdr:colOff>266700</xdr:colOff>
                    <xdr:row>42</xdr:row>
                    <xdr:rowOff>0</xdr:rowOff>
                  </to>
                </anchor>
              </controlPr>
            </control>
          </mc:Choice>
        </mc:AlternateContent>
        <mc:AlternateContent xmlns:mc="http://schemas.openxmlformats.org/markup-compatibility/2006">
          <mc:Choice Requires="x14">
            <control shapeId="1095" r:id="rId41" name="Check Box 71">
              <controlPr defaultSize="0" autoFill="0" autoLine="0" autoPict="0">
                <anchor moveWithCells="1">
                  <from>
                    <xdr:col>5</xdr:col>
                    <xdr:colOff>19050</xdr:colOff>
                    <xdr:row>41</xdr:row>
                    <xdr:rowOff>12700</xdr:rowOff>
                  </from>
                  <to>
                    <xdr:col>5</xdr:col>
                    <xdr:colOff>266700</xdr:colOff>
                    <xdr:row>42</xdr:row>
                    <xdr:rowOff>0</xdr:rowOff>
                  </to>
                </anchor>
              </controlPr>
            </control>
          </mc:Choice>
        </mc:AlternateContent>
        <mc:AlternateContent xmlns:mc="http://schemas.openxmlformats.org/markup-compatibility/2006">
          <mc:Choice Requires="x14">
            <control shapeId="1096" r:id="rId42" name="Check Box 72">
              <controlPr defaultSize="0" autoFill="0" autoLine="0" autoPict="0">
                <anchor moveWithCells="1">
                  <from>
                    <xdr:col>7</xdr:col>
                    <xdr:colOff>19050</xdr:colOff>
                    <xdr:row>41</xdr:row>
                    <xdr:rowOff>12700</xdr:rowOff>
                  </from>
                  <to>
                    <xdr:col>7</xdr:col>
                    <xdr:colOff>266700</xdr:colOff>
                    <xdr:row>42</xdr:row>
                    <xdr:rowOff>0</xdr:rowOff>
                  </to>
                </anchor>
              </controlPr>
            </control>
          </mc:Choice>
        </mc:AlternateContent>
        <mc:AlternateContent xmlns:mc="http://schemas.openxmlformats.org/markup-compatibility/2006">
          <mc:Choice Requires="x14">
            <control shapeId="1106" r:id="rId43" name="Check Box 82">
              <controlPr defaultSize="0" autoFill="0" autoLine="0" autoPict="0">
                <anchor moveWithCells="1">
                  <from>
                    <xdr:col>3</xdr:col>
                    <xdr:colOff>19050</xdr:colOff>
                    <xdr:row>42</xdr:row>
                    <xdr:rowOff>57150</xdr:rowOff>
                  </from>
                  <to>
                    <xdr:col>3</xdr:col>
                    <xdr:colOff>266700</xdr:colOff>
                    <xdr:row>42</xdr:row>
                    <xdr:rowOff>279400</xdr:rowOff>
                  </to>
                </anchor>
              </controlPr>
            </control>
          </mc:Choice>
        </mc:AlternateContent>
        <mc:AlternateContent xmlns:mc="http://schemas.openxmlformats.org/markup-compatibility/2006">
          <mc:Choice Requires="x14">
            <control shapeId="1107" r:id="rId44" name="Check Box 83">
              <controlPr defaultSize="0" autoFill="0" autoLine="0" autoPict="0">
                <anchor moveWithCells="1">
                  <from>
                    <xdr:col>5</xdr:col>
                    <xdr:colOff>19050</xdr:colOff>
                    <xdr:row>42</xdr:row>
                    <xdr:rowOff>57150</xdr:rowOff>
                  </from>
                  <to>
                    <xdr:col>5</xdr:col>
                    <xdr:colOff>266700</xdr:colOff>
                    <xdr:row>42</xdr:row>
                    <xdr:rowOff>279400</xdr:rowOff>
                  </to>
                </anchor>
              </controlPr>
            </control>
          </mc:Choice>
        </mc:AlternateContent>
        <mc:AlternateContent xmlns:mc="http://schemas.openxmlformats.org/markup-compatibility/2006">
          <mc:Choice Requires="x14">
            <control shapeId="1108" r:id="rId45" name="Check Box 84">
              <controlPr defaultSize="0" autoFill="0" autoLine="0" autoPict="0">
                <anchor moveWithCells="1">
                  <from>
                    <xdr:col>7</xdr:col>
                    <xdr:colOff>19050</xdr:colOff>
                    <xdr:row>42</xdr:row>
                    <xdr:rowOff>50800</xdr:rowOff>
                  </from>
                  <to>
                    <xdr:col>7</xdr:col>
                    <xdr:colOff>266700</xdr:colOff>
                    <xdr:row>42</xdr:row>
                    <xdr:rowOff>266700</xdr:rowOff>
                  </to>
                </anchor>
              </controlPr>
            </control>
          </mc:Choice>
        </mc:AlternateContent>
        <mc:AlternateContent xmlns:mc="http://schemas.openxmlformats.org/markup-compatibility/2006">
          <mc:Choice Requires="x14">
            <control shapeId="1109" r:id="rId46" name="Check Box 85">
              <controlPr defaultSize="0" autoFill="0" autoLine="0" autoPict="0">
                <anchor moveWithCells="1">
                  <from>
                    <xdr:col>5</xdr:col>
                    <xdr:colOff>19050</xdr:colOff>
                    <xdr:row>30</xdr:row>
                    <xdr:rowOff>12700</xdr:rowOff>
                  </from>
                  <to>
                    <xdr:col>5</xdr:col>
                    <xdr:colOff>266700</xdr:colOff>
                    <xdr:row>31</xdr:row>
                    <xdr:rowOff>0</xdr:rowOff>
                  </to>
                </anchor>
              </controlPr>
            </control>
          </mc:Choice>
        </mc:AlternateContent>
        <mc:AlternateContent xmlns:mc="http://schemas.openxmlformats.org/markup-compatibility/2006">
          <mc:Choice Requires="x14">
            <control shapeId="1110" r:id="rId47" name="Check Box 86">
              <controlPr defaultSize="0" autoFill="0" autoLine="0" autoPict="0">
                <anchor moveWithCells="1">
                  <from>
                    <xdr:col>7</xdr:col>
                    <xdr:colOff>19050</xdr:colOff>
                    <xdr:row>29</xdr:row>
                    <xdr:rowOff>12700</xdr:rowOff>
                  </from>
                  <to>
                    <xdr:col>7</xdr:col>
                    <xdr:colOff>266700</xdr:colOff>
                    <xdr:row>30</xdr:row>
                    <xdr:rowOff>0</xdr:rowOff>
                  </to>
                </anchor>
              </controlPr>
            </control>
          </mc:Choice>
        </mc:AlternateContent>
        <mc:AlternateContent xmlns:mc="http://schemas.openxmlformats.org/markup-compatibility/2006">
          <mc:Choice Requires="x14">
            <control shapeId="1111" r:id="rId48" name="Check Box 87">
              <controlPr defaultSize="0" autoFill="0" autoLine="0" autoPict="0">
                <anchor moveWithCells="1">
                  <from>
                    <xdr:col>5</xdr:col>
                    <xdr:colOff>19050</xdr:colOff>
                    <xdr:row>31</xdr:row>
                    <xdr:rowOff>12700</xdr:rowOff>
                  </from>
                  <to>
                    <xdr:col>5</xdr:col>
                    <xdr:colOff>266700</xdr:colOff>
                    <xdr:row>32</xdr:row>
                    <xdr:rowOff>0</xdr:rowOff>
                  </to>
                </anchor>
              </controlPr>
            </control>
          </mc:Choice>
        </mc:AlternateContent>
        <mc:AlternateContent xmlns:mc="http://schemas.openxmlformats.org/markup-compatibility/2006">
          <mc:Choice Requires="x14">
            <control shapeId="1112" r:id="rId49" name="Check Box 88">
              <controlPr defaultSize="0" autoFill="0" autoLine="0" autoPict="0">
                <anchor moveWithCells="1">
                  <from>
                    <xdr:col>7</xdr:col>
                    <xdr:colOff>19050</xdr:colOff>
                    <xdr:row>27</xdr:row>
                    <xdr:rowOff>12700</xdr:rowOff>
                  </from>
                  <to>
                    <xdr:col>7</xdr:col>
                    <xdr:colOff>266700</xdr:colOff>
                    <xdr:row>28</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L36"/>
  <sheetViews>
    <sheetView zoomScaleNormal="100" workbookViewId="0">
      <selection activeCell="G8" sqref="G8"/>
    </sheetView>
  </sheetViews>
  <sheetFormatPr defaultColWidth="9" defaultRowHeight="11" x14ac:dyDescent="0.2"/>
  <cols>
    <col min="1" max="1" width="2.6328125" style="1" customWidth="1"/>
    <col min="2" max="2" width="22.6328125" style="1" customWidth="1"/>
    <col min="3" max="4" width="3.6328125" style="1" customWidth="1"/>
    <col min="5" max="5" width="15.6328125" style="1" customWidth="1"/>
    <col min="6" max="6" width="3.6328125" style="1" customWidth="1"/>
    <col min="7" max="7" width="15.6328125" style="1" customWidth="1"/>
    <col min="8" max="8" width="3.6328125" style="1" customWidth="1"/>
    <col min="9" max="9" width="15.6328125" style="1" customWidth="1"/>
    <col min="10" max="10" width="12.6328125" style="1" customWidth="1"/>
    <col min="11" max="11" width="2.6328125" style="1" customWidth="1"/>
    <col min="12" max="12" width="3.6328125" style="20" customWidth="1"/>
    <col min="13" max="16384" width="9" style="1"/>
  </cols>
  <sheetData>
    <row r="1" spans="1:11" ht="15" customHeight="1" x14ac:dyDescent="0.2">
      <c r="B1" s="1" t="s">
        <v>173</v>
      </c>
      <c r="C1" s="33"/>
      <c r="D1" s="33"/>
      <c r="E1" s="34"/>
      <c r="F1" s="34"/>
      <c r="G1" s="105"/>
      <c r="H1" s="35"/>
      <c r="I1" s="36" t="s">
        <v>46</v>
      </c>
      <c r="J1" s="176"/>
      <c r="K1"/>
    </row>
    <row r="2" spans="1:11" ht="18" customHeight="1" x14ac:dyDescent="0.2">
      <c r="C2" s="31"/>
      <c r="D2" s="31"/>
      <c r="E2" s="231" t="s">
        <v>174</v>
      </c>
      <c r="F2" s="231"/>
      <c r="G2" s="232"/>
      <c r="H2" s="89"/>
      <c r="I2" s="20"/>
      <c r="K2"/>
    </row>
    <row r="3" spans="1:11" ht="11.25" customHeight="1" x14ac:dyDescent="0.2">
      <c r="C3" s="31"/>
      <c r="D3" s="31"/>
      <c r="E3" s="32"/>
      <c r="F3" s="32"/>
      <c r="G3"/>
      <c r="H3"/>
      <c r="I3" s="20"/>
      <c r="K3"/>
    </row>
    <row r="4" spans="1:11" ht="13.5" customHeight="1" x14ac:dyDescent="0.2">
      <c r="B4" s="241" t="s">
        <v>171</v>
      </c>
      <c r="C4" s="237" t="s">
        <v>141</v>
      </c>
      <c r="D4" s="243"/>
      <c r="E4" s="244" t="s">
        <v>143</v>
      </c>
      <c r="F4" s="245"/>
      <c r="G4" s="246"/>
      <c r="H4" s="247"/>
      <c r="I4" s="229" t="s">
        <v>291</v>
      </c>
      <c r="J4" s="229" t="s">
        <v>290</v>
      </c>
      <c r="K4"/>
    </row>
    <row r="5" spans="1:11" ht="13" x14ac:dyDescent="0.2">
      <c r="B5" s="242"/>
      <c r="C5" s="248" t="s">
        <v>142</v>
      </c>
      <c r="D5" s="249"/>
      <c r="E5" s="244" t="s">
        <v>144</v>
      </c>
      <c r="F5" s="245"/>
      <c r="G5" s="250" t="s">
        <v>51</v>
      </c>
      <c r="H5" s="247"/>
      <c r="I5" s="220"/>
      <c r="J5" s="216"/>
      <c r="K5"/>
    </row>
    <row r="6" spans="1:11" ht="18" customHeight="1" x14ac:dyDescent="0.2">
      <c r="B6" s="161"/>
      <c r="C6" s="251"/>
      <c r="D6" s="252"/>
      <c r="E6" s="233"/>
      <c r="F6" s="234"/>
      <c r="G6" s="235"/>
      <c r="H6" s="236"/>
      <c r="I6" s="202"/>
      <c r="J6" s="201"/>
      <c r="K6"/>
    </row>
    <row r="7" spans="1:11" ht="11.25" customHeight="1" x14ac:dyDescent="0.2">
      <c r="E7" s="20"/>
      <c r="F7" s="20"/>
      <c r="G7" s="20"/>
      <c r="H7" s="20"/>
      <c r="I7" s="20"/>
      <c r="J7"/>
      <c r="K7"/>
    </row>
    <row r="8" spans="1:11" ht="18" customHeight="1" x14ac:dyDescent="0.2">
      <c r="B8" s="38" t="s">
        <v>251</v>
      </c>
    </row>
    <row r="9" spans="1:11" x14ac:dyDescent="0.2">
      <c r="B9" s="28" t="s">
        <v>286</v>
      </c>
    </row>
    <row r="10" spans="1:11" ht="13" customHeight="1" x14ac:dyDescent="0.2">
      <c r="A10" s="2"/>
      <c r="B10" s="229" t="s">
        <v>12</v>
      </c>
      <c r="C10" s="230" t="s">
        <v>0</v>
      </c>
      <c r="D10" s="237" t="s">
        <v>13</v>
      </c>
      <c r="E10" s="238"/>
      <c r="F10" s="239" t="s">
        <v>14</v>
      </c>
      <c r="G10" s="238"/>
      <c r="H10" s="239" t="s">
        <v>15</v>
      </c>
      <c r="I10" s="240"/>
      <c r="J10" s="229" t="s">
        <v>1</v>
      </c>
    </row>
    <row r="11" spans="1:11" ht="13" customHeight="1" x14ac:dyDescent="0.2">
      <c r="A11" s="6"/>
      <c r="B11" s="220"/>
      <c r="C11" s="220"/>
      <c r="D11" s="103"/>
      <c r="E11" s="7">
        <v>1</v>
      </c>
      <c r="F11" s="102"/>
      <c r="G11" s="93">
        <v>3</v>
      </c>
      <c r="H11" s="104"/>
      <c r="I11" s="7">
        <v>5</v>
      </c>
      <c r="J11" s="220"/>
    </row>
    <row r="12" spans="1:11" ht="18" customHeight="1" x14ac:dyDescent="0.2">
      <c r="A12" s="10" t="s">
        <v>23</v>
      </c>
      <c r="B12" s="11" t="s">
        <v>18</v>
      </c>
      <c r="C12" s="16">
        <v>2</v>
      </c>
      <c r="D12" s="167" t="b">
        <v>0</v>
      </c>
      <c r="E12" s="96" t="s">
        <v>124</v>
      </c>
      <c r="F12" s="166" t="b">
        <v>0</v>
      </c>
      <c r="G12" s="96" t="s">
        <v>180</v>
      </c>
      <c r="H12" s="167" t="b">
        <v>0</v>
      </c>
      <c r="I12" s="96" t="s">
        <v>181</v>
      </c>
      <c r="J12" s="16">
        <f>SUMIF(D12:H12,TRUE,E11:I11)*C12</f>
        <v>0</v>
      </c>
    </row>
    <row r="13" spans="1:11" ht="18" customHeight="1" x14ac:dyDescent="0.2">
      <c r="A13" s="10" t="s">
        <v>24</v>
      </c>
      <c r="B13" s="11" t="s">
        <v>53</v>
      </c>
      <c r="C13" s="16">
        <v>2</v>
      </c>
      <c r="D13" s="167" t="b">
        <v>0</v>
      </c>
      <c r="E13" s="96" t="s">
        <v>177</v>
      </c>
      <c r="F13" s="167" t="b">
        <v>0</v>
      </c>
      <c r="G13" s="98" t="s">
        <v>178</v>
      </c>
      <c r="H13" s="171" t="b">
        <v>0</v>
      </c>
      <c r="I13" s="98" t="s">
        <v>179</v>
      </c>
      <c r="J13" s="16">
        <f>SUMIF(D13:H13,TRUE,E11:I11)*C13</f>
        <v>0</v>
      </c>
    </row>
    <row r="14" spans="1:11" ht="18" customHeight="1" x14ac:dyDescent="0.2">
      <c r="A14" s="146" t="s">
        <v>25</v>
      </c>
      <c r="B14" s="22" t="s">
        <v>182</v>
      </c>
      <c r="C14" s="16">
        <v>2</v>
      </c>
      <c r="D14" s="167" t="b">
        <v>0</v>
      </c>
      <c r="E14" s="96" t="s">
        <v>183</v>
      </c>
      <c r="F14" s="129"/>
      <c r="G14" s="94" t="s">
        <v>10</v>
      </c>
      <c r="H14" s="118"/>
      <c r="I14" s="94" t="s">
        <v>10</v>
      </c>
      <c r="J14" s="16">
        <f>SUMIF(D14:E14,TRUE,E11:I11)*C14</f>
        <v>0</v>
      </c>
    </row>
    <row r="15" spans="1:11" ht="18" customHeight="1" x14ac:dyDescent="0.2">
      <c r="A15" s="227" t="s">
        <v>26</v>
      </c>
      <c r="B15" s="253" t="s">
        <v>146</v>
      </c>
      <c r="C15" s="16">
        <v>3</v>
      </c>
      <c r="D15" s="167" t="b">
        <v>0</v>
      </c>
      <c r="E15" s="96" t="s">
        <v>128</v>
      </c>
      <c r="F15" s="166" t="b">
        <v>0</v>
      </c>
      <c r="G15" s="98" t="s">
        <v>129</v>
      </c>
      <c r="H15" s="171" t="b">
        <v>0</v>
      </c>
      <c r="I15" s="98" t="s">
        <v>130</v>
      </c>
      <c r="J15" s="16">
        <f>SUMIF(D15:H15,TRUE,E11:I11)*C15</f>
        <v>0</v>
      </c>
    </row>
    <row r="16" spans="1:11" ht="18" customHeight="1" x14ac:dyDescent="0.2">
      <c r="A16" s="255"/>
      <c r="B16" s="256"/>
      <c r="C16" s="23">
        <v>9</v>
      </c>
      <c r="D16" s="190"/>
      <c r="E16" s="178"/>
      <c r="F16" s="143" t="s">
        <v>132</v>
      </c>
      <c r="G16" s="147" t="s">
        <v>244</v>
      </c>
      <c r="H16" s="148"/>
      <c r="I16" s="149">
        <f>ROUNDUP((E16-49)/25,0)</f>
        <v>-2</v>
      </c>
      <c r="J16" s="23">
        <f>IF(I16*9&lt;0,0,I16*9)</f>
        <v>0</v>
      </c>
    </row>
    <row r="17" spans="1:10" ht="18" customHeight="1" x14ac:dyDescent="0.2">
      <c r="A17" s="10" t="s">
        <v>27</v>
      </c>
      <c r="B17" s="11" t="s">
        <v>198</v>
      </c>
      <c r="C17" s="16">
        <v>2</v>
      </c>
      <c r="D17" s="167" t="b">
        <v>0</v>
      </c>
      <c r="E17" s="96" t="s">
        <v>131</v>
      </c>
      <c r="F17" s="166" t="b">
        <v>0</v>
      </c>
      <c r="G17" s="96" t="s">
        <v>175</v>
      </c>
      <c r="H17" s="170" t="b">
        <v>0</v>
      </c>
      <c r="I17" s="96" t="s">
        <v>135</v>
      </c>
      <c r="J17" s="16">
        <f>SUMIF(D17:H17,TRUE,E11:I11)*C17</f>
        <v>0</v>
      </c>
    </row>
    <row r="18" spans="1:10" ht="18" customHeight="1" x14ac:dyDescent="0.2">
      <c r="A18" s="10" t="s">
        <v>28</v>
      </c>
      <c r="B18" s="11" t="s">
        <v>199</v>
      </c>
      <c r="C18" s="16">
        <v>2</v>
      </c>
      <c r="D18" s="142"/>
      <c r="E18" s="145" t="s">
        <v>176</v>
      </c>
      <c r="F18" s="129"/>
      <c r="G18" s="94" t="s">
        <v>10</v>
      </c>
      <c r="H18" s="166" t="b">
        <v>0</v>
      </c>
      <c r="I18" s="97" t="s">
        <v>127</v>
      </c>
      <c r="J18" s="16">
        <f>SUMIF(D18:H18,TRUE,E11:I11)*C18</f>
        <v>0</v>
      </c>
    </row>
    <row r="19" spans="1:10" ht="18" customHeight="1" x14ac:dyDescent="0.2">
      <c r="A19" s="10" t="s">
        <v>29</v>
      </c>
      <c r="B19" s="151" t="s">
        <v>197</v>
      </c>
      <c r="C19" s="16">
        <v>1</v>
      </c>
      <c r="D19" s="130"/>
      <c r="E19" s="65" t="s">
        <v>176</v>
      </c>
      <c r="F19" s="166" t="b">
        <v>0</v>
      </c>
      <c r="G19" s="96" t="s">
        <v>127</v>
      </c>
      <c r="H19" s="115"/>
      <c r="I19" s="94" t="s">
        <v>10</v>
      </c>
      <c r="J19" s="16">
        <f>SUMIF(D19:G19,TRUE,E11:I11)*C19</f>
        <v>0</v>
      </c>
    </row>
    <row r="20" spans="1:10" ht="18" customHeight="1" x14ac:dyDescent="0.2">
      <c r="A20" s="10" t="s">
        <v>30</v>
      </c>
      <c r="B20" s="11" t="s">
        <v>184</v>
      </c>
      <c r="C20" s="16">
        <v>3</v>
      </c>
      <c r="D20" s="130"/>
      <c r="E20" s="65" t="s">
        <v>176</v>
      </c>
      <c r="F20" s="166" t="b">
        <v>0</v>
      </c>
      <c r="G20" s="96" t="s">
        <v>127</v>
      </c>
      <c r="H20" s="115" t="b">
        <v>0</v>
      </c>
      <c r="I20" s="94" t="s">
        <v>10</v>
      </c>
      <c r="J20" s="16">
        <f>SUMIF(D20:G20,TRUE,E11:I11)*C20</f>
        <v>0</v>
      </c>
    </row>
    <row r="21" spans="1:10" ht="18" customHeight="1" x14ac:dyDescent="0.2">
      <c r="A21" s="10" t="s">
        <v>31</v>
      </c>
      <c r="B21" s="11" t="s">
        <v>185</v>
      </c>
      <c r="C21" s="16">
        <v>2</v>
      </c>
      <c r="D21" s="167" t="b">
        <v>0</v>
      </c>
      <c r="E21" s="90" t="s">
        <v>127</v>
      </c>
      <c r="F21" s="167" t="b">
        <v>0</v>
      </c>
      <c r="G21" s="97" t="s">
        <v>186</v>
      </c>
      <c r="H21" s="115"/>
      <c r="I21" s="114" t="s">
        <v>10</v>
      </c>
      <c r="J21" s="16">
        <f>SUMIF(D21:H21,TRUE,E11:I11)*C21</f>
        <v>0</v>
      </c>
    </row>
    <row r="22" spans="1:10" ht="18" customHeight="1" x14ac:dyDescent="0.2">
      <c r="A22" s="10" t="s">
        <v>32</v>
      </c>
      <c r="B22" s="11" t="s">
        <v>54</v>
      </c>
      <c r="C22" s="16">
        <v>2</v>
      </c>
      <c r="D22" s="167" t="b">
        <v>0</v>
      </c>
      <c r="E22" s="90" t="s">
        <v>133</v>
      </c>
      <c r="F22" s="166" t="b">
        <v>0</v>
      </c>
      <c r="G22" s="97" t="s">
        <v>136</v>
      </c>
      <c r="H22" s="170" t="b">
        <v>0</v>
      </c>
      <c r="I22" s="97" t="s">
        <v>137</v>
      </c>
      <c r="J22" s="16">
        <f>SUMIF(D22:H22,TRUE,E11:I11)*C22</f>
        <v>0</v>
      </c>
    </row>
    <row r="23" spans="1:10" ht="18" customHeight="1" x14ac:dyDescent="0.2">
      <c r="A23" s="10" t="s">
        <v>33</v>
      </c>
      <c r="B23" s="11" t="s">
        <v>187</v>
      </c>
      <c r="C23" s="16">
        <v>3</v>
      </c>
      <c r="D23" s="167" t="b">
        <v>0</v>
      </c>
      <c r="E23" s="90" t="s">
        <v>127</v>
      </c>
      <c r="F23" s="129"/>
      <c r="G23" s="94" t="s">
        <v>10</v>
      </c>
      <c r="H23" s="118"/>
      <c r="I23" s="114" t="s">
        <v>10</v>
      </c>
      <c r="J23" s="16">
        <f>SUMIF(D23:E23,TRUE,E11:I11)*C23</f>
        <v>0</v>
      </c>
    </row>
    <row r="24" spans="1:10" ht="18" customHeight="1" x14ac:dyDescent="0.2">
      <c r="A24" s="10" t="s">
        <v>34</v>
      </c>
      <c r="B24" s="11" t="s">
        <v>55</v>
      </c>
      <c r="C24" s="16">
        <v>1</v>
      </c>
      <c r="D24" s="130"/>
      <c r="E24" s="65" t="s">
        <v>10</v>
      </c>
      <c r="F24" s="129"/>
      <c r="G24" s="94" t="s">
        <v>10</v>
      </c>
      <c r="H24" s="171" t="b">
        <v>0</v>
      </c>
      <c r="I24" s="114" t="s">
        <v>188</v>
      </c>
      <c r="J24" s="16">
        <f ca="1">SUMIF(D24:I24,TRUE,E11:I11)*C24</f>
        <v>0</v>
      </c>
    </row>
    <row r="25" spans="1:10" ht="18" customHeight="1" x14ac:dyDescent="0.2">
      <c r="A25" s="10" t="s">
        <v>35</v>
      </c>
      <c r="B25" s="11" t="s">
        <v>285</v>
      </c>
      <c r="C25" s="16">
        <v>1</v>
      </c>
      <c r="D25" s="130"/>
      <c r="E25" s="65"/>
      <c r="F25" s="129"/>
      <c r="G25" s="94"/>
      <c r="H25" s="171" t="b">
        <v>0</v>
      </c>
      <c r="I25" s="114" t="s">
        <v>287</v>
      </c>
      <c r="J25" s="16">
        <f ca="1">SUMIF(H25:I25,TRUE,I11)*C25</f>
        <v>0</v>
      </c>
    </row>
    <row r="26" spans="1:10" ht="18" customHeight="1" x14ac:dyDescent="0.2">
      <c r="A26" s="10" t="s">
        <v>36</v>
      </c>
      <c r="B26" s="14" t="s">
        <v>85</v>
      </c>
      <c r="C26" s="16">
        <v>2</v>
      </c>
      <c r="D26" s="167" t="b">
        <v>0</v>
      </c>
      <c r="E26" s="90" t="s">
        <v>134</v>
      </c>
      <c r="F26" s="166" t="b">
        <v>0</v>
      </c>
      <c r="G26" s="96" t="s">
        <v>138</v>
      </c>
      <c r="H26" s="118"/>
      <c r="I26" s="114" t="s">
        <v>10</v>
      </c>
      <c r="J26" s="16">
        <f>SUMIF(D26:G26,TRUE,E11:I11)*C26</f>
        <v>0</v>
      </c>
    </row>
    <row r="27" spans="1:10" ht="18" customHeight="1" x14ac:dyDescent="0.2">
      <c r="A27" s="10" t="s">
        <v>37</v>
      </c>
      <c r="B27" s="11" t="s">
        <v>195</v>
      </c>
      <c r="C27" s="16">
        <v>1</v>
      </c>
      <c r="D27" s="167" t="b">
        <v>0</v>
      </c>
      <c r="E27" s="67">
        <v>1</v>
      </c>
      <c r="F27" s="167" t="b">
        <v>0</v>
      </c>
      <c r="G27" s="100">
        <v>2</v>
      </c>
      <c r="H27" s="171" t="b">
        <v>0</v>
      </c>
      <c r="I27" s="98" t="s">
        <v>139</v>
      </c>
      <c r="J27" s="16">
        <f>SUMIF(D27:H27,TRUE,E11:I11)*C27</f>
        <v>0</v>
      </c>
    </row>
    <row r="28" spans="1:10" ht="18" customHeight="1" x14ac:dyDescent="0.2">
      <c r="A28" s="10" t="s">
        <v>38</v>
      </c>
      <c r="B28" s="11" t="s">
        <v>196</v>
      </c>
      <c r="C28" s="16">
        <v>1</v>
      </c>
      <c r="D28" s="191"/>
      <c r="E28" s="203">
        <f>I6</f>
        <v>0</v>
      </c>
      <c r="F28" s="143" t="s">
        <v>140</v>
      </c>
      <c r="G28" s="49"/>
      <c r="H28" s="144"/>
      <c r="I28" s="141"/>
      <c r="J28" s="16">
        <f>E28*C28</f>
        <v>0</v>
      </c>
    </row>
    <row r="29" spans="1:10" ht="17.149999999999999" customHeight="1" x14ac:dyDescent="0.2">
      <c r="A29" s="2"/>
      <c r="B29" s="24" t="s">
        <v>56</v>
      </c>
      <c r="C29" s="24"/>
      <c r="D29" s="24"/>
      <c r="E29" s="24"/>
      <c r="F29" s="24"/>
      <c r="G29" s="24"/>
      <c r="H29" s="24"/>
      <c r="I29" s="29" t="s">
        <v>17</v>
      </c>
      <c r="J29" s="48">
        <f ca="1">SUM(J12:J28)</f>
        <v>0</v>
      </c>
    </row>
    <row r="30" spans="1:10" ht="17.149999999999999" customHeight="1" x14ac:dyDescent="0.2">
      <c r="A30" s="50"/>
      <c r="I30" s="18" t="s">
        <v>236</v>
      </c>
      <c r="J30" s="156">
        <f ca="1">J29*1500</f>
        <v>0</v>
      </c>
    </row>
    <row r="31" spans="1:10" ht="17.149999999999999" customHeight="1" x14ac:dyDescent="0.2">
      <c r="A31" s="6"/>
      <c r="B31" s="5"/>
      <c r="C31" s="5"/>
      <c r="D31" s="5"/>
      <c r="E31" s="5"/>
      <c r="F31" s="5"/>
      <c r="G31" s="5"/>
      <c r="H31" s="5"/>
      <c r="I31" s="64" t="s">
        <v>237</v>
      </c>
      <c r="J31" s="155">
        <f ca="1">J30*C6</f>
        <v>0</v>
      </c>
    </row>
    <row r="32" spans="1:10" ht="11.25" customHeight="1" x14ac:dyDescent="0.2">
      <c r="I32" s="18"/>
    </row>
    <row r="33" spans="2:10" ht="11.25" customHeight="1" x14ac:dyDescent="0.2">
      <c r="G33" s="42"/>
      <c r="H33" s="42"/>
      <c r="I33" s="43"/>
      <c r="J33"/>
    </row>
    <row r="34" spans="2:10" ht="11.25" customHeight="1" x14ac:dyDescent="0.2"/>
    <row r="35" spans="2:10" ht="13.5" customHeight="1" x14ac:dyDescent="0.2">
      <c r="B35" s="44" t="s">
        <v>121</v>
      </c>
      <c r="C35" s="66" t="s">
        <v>122</v>
      </c>
      <c r="D35" s="66"/>
      <c r="E35" s="45"/>
      <c r="F35" s="45"/>
      <c r="G35" s="88"/>
      <c r="H35" s="88" t="s">
        <v>242</v>
      </c>
      <c r="I35" s="177" t="s">
        <v>47</v>
      </c>
    </row>
    <row r="36" spans="2:10" ht="13.5" customHeight="1" x14ac:dyDescent="0.2">
      <c r="G36" s="88"/>
      <c r="H36" s="88" t="s">
        <v>243</v>
      </c>
      <c r="I36" s="177" t="s">
        <v>47</v>
      </c>
    </row>
  </sheetData>
  <sheetProtection algorithmName="SHA-512" hashValue="UzcW34zObfdm5W/g9nFaLihQxXj7lZ9DMgyVFVtgyLJPzyq6+STWwkb9JPF7gMqPDbRHNNZKHVwWWftzrqBsdA==" saltValue="Clh9wUvUx845NEsEPKJpbA==" spinCount="100000" sheet="1" objects="1" scenarios="1"/>
  <protectedRanges>
    <protectedRange sqref="J6" name="範囲1"/>
  </protectedRanges>
  <mergeCells count="20">
    <mergeCell ref="A15:A16"/>
    <mergeCell ref="B15:B16"/>
    <mergeCell ref="D10:E10"/>
    <mergeCell ref="F10:G10"/>
    <mergeCell ref="H10:I10"/>
    <mergeCell ref="J10:J11"/>
    <mergeCell ref="E2:G2"/>
    <mergeCell ref="I4:I5"/>
    <mergeCell ref="B10:B11"/>
    <mergeCell ref="C10:C11"/>
    <mergeCell ref="B4:B5"/>
    <mergeCell ref="C6:D6"/>
    <mergeCell ref="C5:D5"/>
    <mergeCell ref="C4:D4"/>
    <mergeCell ref="E4:H4"/>
    <mergeCell ref="G5:H5"/>
    <mergeCell ref="G6:H6"/>
    <mergeCell ref="E5:F5"/>
    <mergeCell ref="E6:F6"/>
    <mergeCell ref="J4:J5"/>
  </mergeCells>
  <phoneticPr fontId="1"/>
  <dataValidations count="1">
    <dataValidation type="list" allowBlank="1" showInputMessage="1" showErrorMessage="1" sqref="J6" xr:uid="{B080F2D9-81D2-43BD-8916-D98E1B2EE2B0}">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19050</xdr:colOff>
                    <xdr:row>16</xdr:row>
                    <xdr:rowOff>12700</xdr:rowOff>
                  </from>
                  <to>
                    <xdr:col>3</xdr:col>
                    <xdr:colOff>266700</xdr:colOff>
                    <xdr:row>17</xdr:row>
                    <xdr:rowOff>12700</xdr:rowOff>
                  </to>
                </anchor>
              </controlPr>
            </control>
          </mc:Choice>
        </mc:AlternateContent>
        <mc:AlternateContent xmlns:mc="http://schemas.openxmlformats.org/markup-compatibility/2006">
          <mc:Choice Requires="x14">
            <control shapeId="2114" r:id="rId5" name="Check Box 66">
              <controlPr defaultSize="0" autoFill="0" autoLine="0" autoPict="0">
                <anchor moveWithCells="1">
                  <from>
                    <xdr:col>5</xdr:col>
                    <xdr:colOff>19050</xdr:colOff>
                    <xdr:row>16</xdr:row>
                    <xdr:rowOff>12700</xdr:rowOff>
                  </from>
                  <to>
                    <xdr:col>5</xdr:col>
                    <xdr:colOff>266700</xdr:colOff>
                    <xdr:row>17</xdr:row>
                    <xdr:rowOff>12700</xdr:rowOff>
                  </to>
                </anchor>
              </controlPr>
            </control>
          </mc:Choice>
        </mc:AlternateContent>
        <mc:AlternateContent xmlns:mc="http://schemas.openxmlformats.org/markup-compatibility/2006">
          <mc:Choice Requires="x14">
            <control shapeId="2115" r:id="rId6" name="Check Box 67">
              <controlPr defaultSize="0" autoFill="0" autoLine="0" autoPict="0">
                <anchor moveWithCells="1">
                  <from>
                    <xdr:col>7</xdr:col>
                    <xdr:colOff>19050</xdr:colOff>
                    <xdr:row>16</xdr:row>
                    <xdr:rowOff>12700</xdr:rowOff>
                  </from>
                  <to>
                    <xdr:col>7</xdr:col>
                    <xdr:colOff>266700</xdr:colOff>
                    <xdr:row>17</xdr:row>
                    <xdr:rowOff>12700</xdr:rowOff>
                  </to>
                </anchor>
              </controlPr>
            </control>
          </mc:Choice>
        </mc:AlternateContent>
        <mc:AlternateContent xmlns:mc="http://schemas.openxmlformats.org/markup-compatibility/2006">
          <mc:Choice Requires="x14">
            <control shapeId="2118" r:id="rId7" name="Check Box 70">
              <controlPr defaultSize="0" autoFill="0" autoLine="0" autoPict="0">
                <anchor moveWithCells="1">
                  <from>
                    <xdr:col>3</xdr:col>
                    <xdr:colOff>19050</xdr:colOff>
                    <xdr:row>11</xdr:row>
                    <xdr:rowOff>12700</xdr:rowOff>
                  </from>
                  <to>
                    <xdr:col>3</xdr:col>
                    <xdr:colOff>266700</xdr:colOff>
                    <xdr:row>12</xdr:row>
                    <xdr:rowOff>12700</xdr:rowOff>
                  </to>
                </anchor>
              </controlPr>
            </control>
          </mc:Choice>
        </mc:AlternateContent>
        <mc:AlternateContent xmlns:mc="http://schemas.openxmlformats.org/markup-compatibility/2006">
          <mc:Choice Requires="x14">
            <control shapeId="2131" r:id="rId8" name="Check Box 83">
              <controlPr defaultSize="0" autoFill="0" autoLine="0" autoPict="0">
                <anchor moveWithCells="1">
                  <from>
                    <xdr:col>5</xdr:col>
                    <xdr:colOff>19050</xdr:colOff>
                    <xdr:row>14</xdr:row>
                    <xdr:rowOff>12700</xdr:rowOff>
                  </from>
                  <to>
                    <xdr:col>5</xdr:col>
                    <xdr:colOff>266700</xdr:colOff>
                    <xdr:row>15</xdr:row>
                    <xdr:rowOff>12700</xdr:rowOff>
                  </to>
                </anchor>
              </controlPr>
            </control>
          </mc:Choice>
        </mc:AlternateContent>
        <mc:AlternateContent xmlns:mc="http://schemas.openxmlformats.org/markup-compatibility/2006">
          <mc:Choice Requires="x14">
            <control shapeId="2132" r:id="rId9" name="Check Box 84">
              <controlPr defaultSize="0" autoFill="0" autoLine="0" autoPict="0">
                <anchor moveWithCells="1">
                  <from>
                    <xdr:col>7</xdr:col>
                    <xdr:colOff>19050</xdr:colOff>
                    <xdr:row>17</xdr:row>
                    <xdr:rowOff>12700</xdr:rowOff>
                  </from>
                  <to>
                    <xdr:col>7</xdr:col>
                    <xdr:colOff>266700</xdr:colOff>
                    <xdr:row>18</xdr:row>
                    <xdr:rowOff>12700</xdr:rowOff>
                  </to>
                </anchor>
              </controlPr>
            </control>
          </mc:Choice>
        </mc:AlternateContent>
        <mc:AlternateContent xmlns:mc="http://schemas.openxmlformats.org/markup-compatibility/2006">
          <mc:Choice Requires="x14">
            <control shapeId="2134" r:id="rId10" name="Check Box 86">
              <controlPr defaultSize="0" autoFill="0" autoLine="0" autoPict="0">
                <anchor moveWithCells="1">
                  <from>
                    <xdr:col>7</xdr:col>
                    <xdr:colOff>19050</xdr:colOff>
                    <xdr:row>14</xdr:row>
                    <xdr:rowOff>12700</xdr:rowOff>
                  </from>
                  <to>
                    <xdr:col>7</xdr:col>
                    <xdr:colOff>266700</xdr:colOff>
                    <xdr:row>15</xdr:row>
                    <xdr:rowOff>12700</xdr:rowOff>
                  </to>
                </anchor>
              </controlPr>
            </control>
          </mc:Choice>
        </mc:AlternateContent>
        <mc:AlternateContent xmlns:mc="http://schemas.openxmlformats.org/markup-compatibility/2006">
          <mc:Choice Requires="x14">
            <control shapeId="2135" r:id="rId11" name="Check Box 87">
              <controlPr defaultSize="0" autoFill="0" autoLine="0" autoPict="0">
                <anchor moveWithCells="1">
                  <from>
                    <xdr:col>5</xdr:col>
                    <xdr:colOff>19050</xdr:colOff>
                    <xdr:row>18</xdr:row>
                    <xdr:rowOff>12700</xdr:rowOff>
                  </from>
                  <to>
                    <xdr:col>5</xdr:col>
                    <xdr:colOff>266700</xdr:colOff>
                    <xdr:row>19</xdr:row>
                    <xdr:rowOff>12700</xdr:rowOff>
                  </to>
                </anchor>
              </controlPr>
            </control>
          </mc:Choice>
        </mc:AlternateContent>
        <mc:AlternateContent xmlns:mc="http://schemas.openxmlformats.org/markup-compatibility/2006">
          <mc:Choice Requires="x14">
            <control shapeId="2136" r:id="rId12" name="Check Box 88">
              <controlPr defaultSize="0" autoFill="0" autoLine="0" autoPict="0">
                <anchor moveWithCells="1">
                  <from>
                    <xdr:col>5</xdr:col>
                    <xdr:colOff>19050</xdr:colOff>
                    <xdr:row>19</xdr:row>
                    <xdr:rowOff>12700</xdr:rowOff>
                  </from>
                  <to>
                    <xdr:col>5</xdr:col>
                    <xdr:colOff>266700</xdr:colOff>
                    <xdr:row>20</xdr:row>
                    <xdr:rowOff>12700</xdr:rowOff>
                  </to>
                </anchor>
              </controlPr>
            </control>
          </mc:Choice>
        </mc:AlternateContent>
        <mc:AlternateContent xmlns:mc="http://schemas.openxmlformats.org/markup-compatibility/2006">
          <mc:Choice Requires="x14">
            <control shapeId="2137" r:id="rId13" name="Check Box 89">
              <controlPr defaultSize="0" autoFill="0" autoLine="0" autoPict="0">
                <anchor moveWithCells="1">
                  <from>
                    <xdr:col>5</xdr:col>
                    <xdr:colOff>19050</xdr:colOff>
                    <xdr:row>21</xdr:row>
                    <xdr:rowOff>12700</xdr:rowOff>
                  </from>
                  <to>
                    <xdr:col>5</xdr:col>
                    <xdr:colOff>266700</xdr:colOff>
                    <xdr:row>22</xdr:row>
                    <xdr:rowOff>12700</xdr:rowOff>
                  </to>
                </anchor>
              </controlPr>
            </control>
          </mc:Choice>
        </mc:AlternateContent>
        <mc:AlternateContent xmlns:mc="http://schemas.openxmlformats.org/markup-compatibility/2006">
          <mc:Choice Requires="x14">
            <control shapeId="2138" r:id="rId14" name="Check Box 90">
              <controlPr defaultSize="0" autoFill="0" autoLine="0" autoPict="0">
                <anchor moveWithCells="1">
                  <from>
                    <xdr:col>5</xdr:col>
                    <xdr:colOff>19050</xdr:colOff>
                    <xdr:row>25</xdr:row>
                    <xdr:rowOff>12700</xdr:rowOff>
                  </from>
                  <to>
                    <xdr:col>5</xdr:col>
                    <xdr:colOff>266700</xdr:colOff>
                    <xdr:row>26</xdr:row>
                    <xdr:rowOff>12700</xdr:rowOff>
                  </to>
                </anchor>
              </controlPr>
            </control>
          </mc:Choice>
        </mc:AlternateContent>
        <mc:AlternateContent xmlns:mc="http://schemas.openxmlformats.org/markup-compatibility/2006">
          <mc:Choice Requires="x14">
            <control shapeId="2143" r:id="rId15" name="Check Box 95">
              <controlPr defaultSize="0" autoFill="0" autoLine="0" autoPict="0">
                <anchor moveWithCells="1">
                  <from>
                    <xdr:col>5</xdr:col>
                    <xdr:colOff>19050</xdr:colOff>
                    <xdr:row>25</xdr:row>
                    <xdr:rowOff>12700</xdr:rowOff>
                  </from>
                  <to>
                    <xdr:col>5</xdr:col>
                    <xdr:colOff>266700</xdr:colOff>
                    <xdr:row>26</xdr:row>
                    <xdr:rowOff>12700</xdr:rowOff>
                  </to>
                </anchor>
              </controlPr>
            </control>
          </mc:Choice>
        </mc:AlternateContent>
        <mc:AlternateContent xmlns:mc="http://schemas.openxmlformats.org/markup-compatibility/2006">
          <mc:Choice Requires="x14">
            <control shapeId="2144" r:id="rId16" name="Check Box 96">
              <controlPr defaultSize="0" autoFill="0" autoLine="0" autoPict="0">
                <anchor moveWithCells="1">
                  <from>
                    <xdr:col>5</xdr:col>
                    <xdr:colOff>19050</xdr:colOff>
                    <xdr:row>20</xdr:row>
                    <xdr:rowOff>0</xdr:rowOff>
                  </from>
                  <to>
                    <xdr:col>5</xdr:col>
                    <xdr:colOff>266700</xdr:colOff>
                    <xdr:row>21</xdr:row>
                    <xdr:rowOff>0</xdr:rowOff>
                  </to>
                </anchor>
              </controlPr>
            </control>
          </mc:Choice>
        </mc:AlternateContent>
        <mc:AlternateContent xmlns:mc="http://schemas.openxmlformats.org/markup-compatibility/2006">
          <mc:Choice Requires="x14">
            <control shapeId="2149" r:id="rId17" name="Check Box 101">
              <controlPr defaultSize="0" autoFill="0" autoLine="0" autoPict="0">
                <anchor moveWithCells="1">
                  <from>
                    <xdr:col>3</xdr:col>
                    <xdr:colOff>19050</xdr:colOff>
                    <xdr:row>14</xdr:row>
                    <xdr:rowOff>12700</xdr:rowOff>
                  </from>
                  <to>
                    <xdr:col>3</xdr:col>
                    <xdr:colOff>266700</xdr:colOff>
                    <xdr:row>15</xdr:row>
                    <xdr:rowOff>12700</xdr:rowOff>
                  </to>
                </anchor>
              </controlPr>
            </control>
          </mc:Choice>
        </mc:AlternateContent>
        <mc:AlternateContent xmlns:mc="http://schemas.openxmlformats.org/markup-compatibility/2006">
          <mc:Choice Requires="x14">
            <control shapeId="2161" r:id="rId18" name="Check Box 113">
              <controlPr defaultSize="0" autoFill="0" autoLine="0" autoPict="0">
                <anchor moveWithCells="1">
                  <from>
                    <xdr:col>3</xdr:col>
                    <xdr:colOff>19050</xdr:colOff>
                    <xdr:row>21</xdr:row>
                    <xdr:rowOff>12700</xdr:rowOff>
                  </from>
                  <to>
                    <xdr:col>3</xdr:col>
                    <xdr:colOff>266700</xdr:colOff>
                    <xdr:row>22</xdr:row>
                    <xdr:rowOff>12700</xdr:rowOff>
                  </to>
                </anchor>
              </controlPr>
            </control>
          </mc:Choice>
        </mc:AlternateContent>
        <mc:AlternateContent xmlns:mc="http://schemas.openxmlformats.org/markup-compatibility/2006">
          <mc:Choice Requires="x14">
            <control shapeId="2165" r:id="rId19" name="Check Box 117">
              <controlPr defaultSize="0" autoFill="0" autoLine="0" autoPict="0">
                <anchor moveWithCells="1">
                  <from>
                    <xdr:col>3</xdr:col>
                    <xdr:colOff>19050</xdr:colOff>
                    <xdr:row>25</xdr:row>
                    <xdr:rowOff>12700</xdr:rowOff>
                  </from>
                  <to>
                    <xdr:col>3</xdr:col>
                    <xdr:colOff>266700</xdr:colOff>
                    <xdr:row>26</xdr:row>
                    <xdr:rowOff>12700</xdr:rowOff>
                  </to>
                </anchor>
              </controlPr>
            </control>
          </mc:Choice>
        </mc:AlternateContent>
        <mc:AlternateContent xmlns:mc="http://schemas.openxmlformats.org/markup-compatibility/2006">
          <mc:Choice Requires="x14">
            <control shapeId="2169" r:id="rId20" name="Check Box 121">
              <controlPr defaultSize="0" autoFill="0" autoLine="0" autoPict="0">
                <anchor moveWithCells="1">
                  <from>
                    <xdr:col>3</xdr:col>
                    <xdr:colOff>19050</xdr:colOff>
                    <xdr:row>22</xdr:row>
                    <xdr:rowOff>12700</xdr:rowOff>
                  </from>
                  <to>
                    <xdr:col>3</xdr:col>
                    <xdr:colOff>266700</xdr:colOff>
                    <xdr:row>23</xdr:row>
                    <xdr:rowOff>12700</xdr:rowOff>
                  </to>
                </anchor>
              </controlPr>
            </control>
          </mc:Choice>
        </mc:AlternateContent>
        <mc:AlternateContent xmlns:mc="http://schemas.openxmlformats.org/markup-compatibility/2006">
          <mc:Choice Requires="x14">
            <control shapeId="2177" r:id="rId21" name="Check Box 129">
              <controlPr defaultSize="0" autoFill="0" autoLine="0" autoPict="0">
                <anchor moveWithCells="1">
                  <from>
                    <xdr:col>3</xdr:col>
                    <xdr:colOff>19050</xdr:colOff>
                    <xdr:row>25</xdr:row>
                    <xdr:rowOff>12700</xdr:rowOff>
                  </from>
                  <to>
                    <xdr:col>3</xdr:col>
                    <xdr:colOff>266700</xdr:colOff>
                    <xdr:row>26</xdr:row>
                    <xdr:rowOff>12700</xdr:rowOff>
                  </to>
                </anchor>
              </controlPr>
            </control>
          </mc:Choice>
        </mc:AlternateContent>
        <mc:AlternateContent xmlns:mc="http://schemas.openxmlformats.org/markup-compatibility/2006">
          <mc:Choice Requires="x14">
            <control shapeId="2179" r:id="rId22" name="Check Box 131">
              <controlPr defaultSize="0" autoFill="0" autoLine="0" autoPict="0">
                <anchor moveWithCells="1">
                  <from>
                    <xdr:col>3</xdr:col>
                    <xdr:colOff>19050</xdr:colOff>
                    <xdr:row>20</xdr:row>
                    <xdr:rowOff>0</xdr:rowOff>
                  </from>
                  <to>
                    <xdr:col>3</xdr:col>
                    <xdr:colOff>266700</xdr:colOff>
                    <xdr:row>21</xdr:row>
                    <xdr:rowOff>0</xdr:rowOff>
                  </to>
                </anchor>
              </controlPr>
            </control>
          </mc:Choice>
        </mc:AlternateContent>
        <mc:AlternateContent xmlns:mc="http://schemas.openxmlformats.org/markup-compatibility/2006">
          <mc:Choice Requires="x14">
            <control shapeId="2180" r:id="rId23" name="Check Box 132">
              <controlPr defaultSize="0" autoFill="0" autoLine="0" autoPict="0">
                <anchor moveWithCells="1">
                  <from>
                    <xdr:col>5</xdr:col>
                    <xdr:colOff>19050</xdr:colOff>
                    <xdr:row>11</xdr:row>
                    <xdr:rowOff>12700</xdr:rowOff>
                  </from>
                  <to>
                    <xdr:col>5</xdr:col>
                    <xdr:colOff>266700</xdr:colOff>
                    <xdr:row>12</xdr:row>
                    <xdr:rowOff>12700</xdr:rowOff>
                  </to>
                </anchor>
              </controlPr>
            </control>
          </mc:Choice>
        </mc:AlternateContent>
        <mc:AlternateContent xmlns:mc="http://schemas.openxmlformats.org/markup-compatibility/2006">
          <mc:Choice Requires="x14">
            <control shapeId="2181" r:id="rId24" name="Check Box 133">
              <controlPr defaultSize="0" autoFill="0" autoLine="0" autoPict="0">
                <anchor moveWithCells="1">
                  <from>
                    <xdr:col>7</xdr:col>
                    <xdr:colOff>19050</xdr:colOff>
                    <xdr:row>11</xdr:row>
                    <xdr:rowOff>12700</xdr:rowOff>
                  </from>
                  <to>
                    <xdr:col>7</xdr:col>
                    <xdr:colOff>266700</xdr:colOff>
                    <xdr:row>12</xdr:row>
                    <xdr:rowOff>12700</xdr:rowOff>
                  </to>
                </anchor>
              </controlPr>
            </control>
          </mc:Choice>
        </mc:AlternateContent>
        <mc:AlternateContent xmlns:mc="http://schemas.openxmlformats.org/markup-compatibility/2006">
          <mc:Choice Requires="x14">
            <control shapeId="2182" r:id="rId25" name="Check Box 134">
              <controlPr defaultSize="0" autoFill="0" autoLine="0" autoPict="0">
                <anchor moveWithCells="1">
                  <from>
                    <xdr:col>3</xdr:col>
                    <xdr:colOff>19050</xdr:colOff>
                    <xdr:row>13</xdr:row>
                    <xdr:rowOff>12700</xdr:rowOff>
                  </from>
                  <to>
                    <xdr:col>3</xdr:col>
                    <xdr:colOff>266700</xdr:colOff>
                    <xdr:row>14</xdr:row>
                    <xdr:rowOff>12700</xdr:rowOff>
                  </to>
                </anchor>
              </controlPr>
            </control>
          </mc:Choice>
        </mc:AlternateContent>
        <mc:AlternateContent xmlns:mc="http://schemas.openxmlformats.org/markup-compatibility/2006">
          <mc:Choice Requires="x14">
            <control shapeId="2184" r:id="rId26" name="Check Box 136">
              <controlPr defaultSize="0" autoFill="0" autoLine="0" autoPict="0">
                <anchor moveWithCells="1">
                  <from>
                    <xdr:col>7</xdr:col>
                    <xdr:colOff>19050</xdr:colOff>
                    <xdr:row>23</xdr:row>
                    <xdr:rowOff>12700</xdr:rowOff>
                  </from>
                  <to>
                    <xdr:col>7</xdr:col>
                    <xdr:colOff>266700</xdr:colOff>
                    <xdr:row>24</xdr:row>
                    <xdr:rowOff>12700</xdr:rowOff>
                  </to>
                </anchor>
              </controlPr>
            </control>
          </mc:Choice>
        </mc:AlternateContent>
        <mc:AlternateContent xmlns:mc="http://schemas.openxmlformats.org/markup-compatibility/2006">
          <mc:Choice Requires="x14">
            <control shapeId="2185" r:id="rId27" name="Check Box 137">
              <controlPr defaultSize="0" autoFill="0" autoLine="0" autoPict="0">
                <anchor moveWithCells="1">
                  <from>
                    <xdr:col>3</xdr:col>
                    <xdr:colOff>19050</xdr:colOff>
                    <xdr:row>26</xdr:row>
                    <xdr:rowOff>12700</xdr:rowOff>
                  </from>
                  <to>
                    <xdr:col>3</xdr:col>
                    <xdr:colOff>266700</xdr:colOff>
                    <xdr:row>27</xdr:row>
                    <xdr:rowOff>12700</xdr:rowOff>
                  </to>
                </anchor>
              </controlPr>
            </control>
          </mc:Choice>
        </mc:AlternateContent>
        <mc:AlternateContent xmlns:mc="http://schemas.openxmlformats.org/markup-compatibility/2006">
          <mc:Choice Requires="x14">
            <control shapeId="2186" r:id="rId28" name="Check Box 138">
              <controlPr defaultSize="0" autoFill="0" autoLine="0" autoPict="0">
                <anchor moveWithCells="1">
                  <from>
                    <xdr:col>5</xdr:col>
                    <xdr:colOff>19050</xdr:colOff>
                    <xdr:row>26</xdr:row>
                    <xdr:rowOff>12700</xdr:rowOff>
                  </from>
                  <to>
                    <xdr:col>5</xdr:col>
                    <xdr:colOff>266700</xdr:colOff>
                    <xdr:row>27</xdr:row>
                    <xdr:rowOff>12700</xdr:rowOff>
                  </to>
                </anchor>
              </controlPr>
            </control>
          </mc:Choice>
        </mc:AlternateContent>
        <mc:AlternateContent xmlns:mc="http://schemas.openxmlformats.org/markup-compatibility/2006">
          <mc:Choice Requires="x14">
            <control shapeId="2187" r:id="rId29" name="Check Box 139">
              <controlPr defaultSize="0" autoFill="0" autoLine="0" autoPict="0">
                <anchor moveWithCells="1">
                  <from>
                    <xdr:col>7</xdr:col>
                    <xdr:colOff>19050</xdr:colOff>
                    <xdr:row>26</xdr:row>
                    <xdr:rowOff>12700</xdr:rowOff>
                  </from>
                  <to>
                    <xdr:col>7</xdr:col>
                    <xdr:colOff>266700</xdr:colOff>
                    <xdr:row>27</xdr:row>
                    <xdr:rowOff>12700</xdr:rowOff>
                  </to>
                </anchor>
              </controlPr>
            </control>
          </mc:Choice>
        </mc:AlternateContent>
        <mc:AlternateContent xmlns:mc="http://schemas.openxmlformats.org/markup-compatibility/2006">
          <mc:Choice Requires="x14">
            <control shapeId="2188" r:id="rId30" name="Check Box 140">
              <controlPr defaultSize="0" autoFill="0" autoLine="0" autoPict="0">
                <anchor moveWithCells="1">
                  <from>
                    <xdr:col>3</xdr:col>
                    <xdr:colOff>19050</xdr:colOff>
                    <xdr:row>25</xdr:row>
                    <xdr:rowOff>12700</xdr:rowOff>
                  </from>
                  <to>
                    <xdr:col>3</xdr:col>
                    <xdr:colOff>266700</xdr:colOff>
                    <xdr:row>26</xdr:row>
                    <xdr:rowOff>12700</xdr:rowOff>
                  </to>
                </anchor>
              </controlPr>
            </control>
          </mc:Choice>
        </mc:AlternateContent>
        <mc:AlternateContent xmlns:mc="http://schemas.openxmlformats.org/markup-compatibility/2006">
          <mc:Choice Requires="x14">
            <control shapeId="2189" r:id="rId31" name="Check Box 141">
              <controlPr defaultSize="0" autoFill="0" autoLine="0" autoPict="0">
                <anchor moveWithCells="1">
                  <from>
                    <xdr:col>5</xdr:col>
                    <xdr:colOff>19050</xdr:colOff>
                    <xdr:row>25</xdr:row>
                    <xdr:rowOff>12700</xdr:rowOff>
                  </from>
                  <to>
                    <xdr:col>5</xdr:col>
                    <xdr:colOff>266700</xdr:colOff>
                    <xdr:row>26</xdr:row>
                    <xdr:rowOff>12700</xdr:rowOff>
                  </to>
                </anchor>
              </controlPr>
            </control>
          </mc:Choice>
        </mc:AlternateContent>
        <mc:AlternateContent xmlns:mc="http://schemas.openxmlformats.org/markup-compatibility/2006">
          <mc:Choice Requires="x14">
            <control shapeId="2190" r:id="rId32" name="Check Box 142">
              <controlPr defaultSize="0" autoFill="0" autoLine="0" autoPict="0">
                <anchor moveWithCells="1">
                  <from>
                    <xdr:col>3</xdr:col>
                    <xdr:colOff>19050</xdr:colOff>
                    <xdr:row>12</xdr:row>
                    <xdr:rowOff>12700</xdr:rowOff>
                  </from>
                  <to>
                    <xdr:col>3</xdr:col>
                    <xdr:colOff>266700</xdr:colOff>
                    <xdr:row>13</xdr:row>
                    <xdr:rowOff>12700</xdr:rowOff>
                  </to>
                </anchor>
              </controlPr>
            </control>
          </mc:Choice>
        </mc:AlternateContent>
        <mc:AlternateContent xmlns:mc="http://schemas.openxmlformats.org/markup-compatibility/2006">
          <mc:Choice Requires="x14">
            <control shapeId="2191" r:id="rId33" name="Check Box 143">
              <controlPr defaultSize="0" autoFill="0" autoLine="0" autoPict="0">
                <anchor moveWithCells="1">
                  <from>
                    <xdr:col>5</xdr:col>
                    <xdr:colOff>19050</xdr:colOff>
                    <xdr:row>12</xdr:row>
                    <xdr:rowOff>12700</xdr:rowOff>
                  </from>
                  <to>
                    <xdr:col>5</xdr:col>
                    <xdr:colOff>266700</xdr:colOff>
                    <xdr:row>13</xdr:row>
                    <xdr:rowOff>12700</xdr:rowOff>
                  </to>
                </anchor>
              </controlPr>
            </control>
          </mc:Choice>
        </mc:AlternateContent>
        <mc:AlternateContent xmlns:mc="http://schemas.openxmlformats.org/markup-compatibility/2006">
          <mc:Choice Requires="x14">
            <control shapeId="2192" r:id="rId34" name="Check Box 144">
              <controlPr defaultSize="0" autoFill="0" autoLine="0" autoPict="0">
                <anchor moveWithCells="1">
                  <from>
                    <xdr:col>7</xdr:col>
                    <xdr:colOff>19050</xdr:colOff>
                    <xdr:row>12</xdr:row>
                    <xdr:rowOff>12700</xdr:rowOff>
                  </from>
                  <to>
                    <xdr:col>7</xdr:col>
                    <xdr:colOff>266700</xdr:colOff>
                    <xdr:row>13</xdr:row>
                    <xdr:rowOff>12700</xdr:rowOff>
                  </to>
                </anchor>
              </controlPr>
            </control>
          </mc:Choice>
        </mc:AlternateContent>
        <mc:AlternateContent xmlns:mc="http://schemas.openxmlformats.org/markup-compatibility/2006">
          <mc:Choice Requires="x14">
            <control shapeId="2193" r:id="rId35" name="Check Box 145">
              <controlPr defaultSize="0" autoFill="0" autoLine="0" autoPict="0">
                <anchor moveWithCells="1">
                  <from>
                    <xdr:col>7</xdr:col>
                    <xdr:colOff>19050</xdr:colOff>
                    <xdr:row>21</xdr:row>
                    <xdr:rowOff>12700</xdr:rowOff>
                  </from>
                  <to>
                    <xdr:col>7</xdr:col>
                    <xdr:colOff>266700</xdr:colOff>
                    <xdr:row>22</xdr:row>
                    <xdr:rowOff>12700</xdr:rowOff>
                  </to>
                </anchor>
              </controlPr>
            </control>
          </mc:Choice>
        </mc:AlternateContent>
        <mc:AlternateContent xmlns:mc="http://schemas.openxmlformats.org/markup-compatibility/2006">
          <mc:Choice Requires="x14">
            <control shapeId="2194" r:id="rId36" name="Check Box 146">
              <controlPr defaultSize="0" autoFill="0" autoLine="0" autoPict="0">
                <anchor moveWithCells="1">
                  <from>
                    <xdr:col>7</xdr:col>
                    <xdr:colOff>19050</xdr:colOff>
                    <xdr:row>24</xdr:row>
                    <xdr:rowOff>12700</xdr:rowOff>
                  </from>
                  <to>
                    <xdr:col>7</xdr:col>
                    <xdr:colOff>266700</xdr:colOff>
                    <xdr:row>25</xdr:row>
                    <xdr:rowOff>12700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H52"/>
  <sheetViews>
    <sheetView workbookViewId="0">
      <selection activeCell="E52" sqref="E52"/>
    </sheetView>
  </sheetViews>
  <sheetFormatPr defaultColWidth="9" defaultRowHeight="11" x14ac:dyDescent="0.2"/>
  <cols>
    <col min="1" max="1" width="2.6328125" style="1" customWidth="1"/>
    <col min="2" max="2" width="20.6328125" style="1" customWidth="1"/>
    <col min="3" max="3" width="10.6328125" style="1" customWidth="1"/>
    <col min="4" max="5" width="18.08984375" style="1" customWidth="1"/>
    <col min="6" max="6" width="15.6328125" style="1" customWidth="1"/>
    <col min="7" max="7" width="12.6328125" style="1" customWidth="1"/>
    <col min="8" max="16384" width="9" style="1"/>
  </cols>
  <sheetData>
    <row r="1" spans="1:8" ht="15" customHeight="1" x14ac:dyDescent="0.2">
      <c r="B1" s="1" t="s">
        <v>189</v>
      </c>
      <c r="C1" s="33"/>
      <c r="D1" s="34"/>
      <c r="E1" s="35"/>
      <c r="F1" s="26" t="s">
        <v>46</v>
      </c>
      <c r="G1" s="176"/>
      <c r="H1"/>
    </row>
    <row r="2" spans="1:8" ht="18" customHeight="1" x14ac:dyDescent="0.2">
      <c r="C2" s="31"/>
      <c r="D2" s="231" t="s">
        <v>66</v>
      </c>
      <c r="E2" s="232"/>
      <c r="F2" s="20"/>
      <c r="H2"/>
    </row>
    <row r="3" spans="1:8" ht="12.65" customHeight="1" x14ac:dyDescent="0.2">
      <c r="C3" s="31"/>
      <c r="D3" s="195"/>
      <c r="E3" s="89"/>
      <c r="F3" s="20"/>
      <c r="H3"/>
    </row>
    <row r="4" spans="1:8" ht="12.65" customHeight="1" x14ac:dyDescent="0.2">
      <c r="B4" s="1" t="s">
        <v>272</v>
      </c>
      <c r="C4" s="31"/>
      <c r="D4" s="195"/>
      <c r="E4" s="89"/>
      <c r="F4" s="20"/>
      <c r="H4"/>
    </row>
    <row r="5" spans="1:8" ht="12.65" customHeight="1" x14ac:dyDescent="0.2">
      <c r="B5" s="1" t="s">
        <v>273</v>
      </c>
      <c r="C5" s="31"/>
      <c r="D5" s="195"/>
      <c r="E5" s="89"/>
      <c r="F5" s="20"/>
      <c r="H5"/>
    </row>
    <row r="6" spans="1:8" ht="13.5" customHeight="1" x14ac:dyDescent="0.2">
      <c r="B6" s="241" t="s">
        <v>171</v>
      </c>
      <c r="C6" s="19" t="s">
        <v>149</v>
      </c>
      <c r="D6" s="259" t="s">
        <v>52</v>
      </c>
      <c r="E6" s="260"/>
      <c r="F6" s="229" t="s">
        <v>291</v>
      </c>
      <c r="G6" s="229" t="s">
        <v>290</v>
      </c>
      <c r="H6"/>
    </row>
    <row r="7" spans="1:8" ht="13" x14ac:dyDescent="0.2">
      <c r="B7" s="242"/>
      <c r="C7" s="125" t="s">
        <v>150</v>
      </c>
      <c r="D7" s="36" t="s">
        <v>50</v>
      </c>
      <c r="E7" s="37" t="s">
        <v>51</v>
      </c>
      <c r="F7" s="220"/>
      <c r="G7" s="216"/>
      <c r="H7"/>
    </row>
    <row r="8" spans="1:8" ht="18" customHeight="1" x14ac:dyDescent="0.2">
      <c r="B8" s="179"/>
      <c r="C8" s="180"/>
      <c r="D8" s="204"/>
      <c r="E8" s="205"/>
      <c r="F8" s="202"/>
      <c r="G8" s="201"/>
      <c r="H8"/>
    </row>
    <row r="9" spans="1:8" ht="11.25" customHeight="1" x14ac:dyDescent="0.2">
      <c r="D9" s="20"/>
      <c r="E9" s="20"/>
      <c r="F9" s="20"/>
      <c r="G9"/>
      <c r="H9"/>
    </row>
    <row r="10" spans="1:8" ht="18" customHeight="1" x14ac:dyDescent="0.2">
      <c r="B10" s="60" t="s">
        <v>57</v>
      </c>
    </row>
    <row r="11" spans="1:8" ht="18" customHeight="1" x14ac:dyDescent="0.2">
      <c r="B11" s="55" t="s">
        <v>58</v>
      </c>
      <c r="C11" s="261" t="s">
        <v>231</v>
      </c>
      <c r="D11" s="262"/>
      <c r="E11" s="262"/>
      <c r="F11" s="264"/>
      <c r="G11" s="181"/>
    </row>
    <row r="12" spans="1:8" ht="18" customHeight="1" x14ac:dyDescent="0.2">
      <c r="B12" s="55" t="s">
        <v>190</v>
      </c>
      <c r="C12" s="261" t="s">
        <v>59</v>
      </c>
      <c r="D12" s="262"/>
      <c r="E12" s="262"/>
      <c r="F12" s="262"/>
      <c r="G12" s="157">
        <f ca="1">'治験製品管理費ポイント算出表 （様式13-2）'!J31</f>
        <v>0</v>
      </c>
    </row>
    <row r="13" spans="1:8" ht="18" customHeight="1" x14ac:dyDescent="0.2">
      <c r="B13" s="55" t="s">
        <v>297</v>
      </c>
      <c r="C13" s="206" t="s">
        <v>305</v>
      </c>
      <c r="D13" s="207"/>
      <c r="E13" s="207"/>
      <c r="F13" s="207"/>
      <c r="G13" s="209">
        <v>150000</v>
      </c>
    </row>
    <row r="14" spans="1:8" ht="18" customHeight="1" x14ac:dyDescent="0.2">
      <c r="B14" s="55" t="s">
        <v>298</v>
      </c>
      <c r="C14" s="206" t="s">
        <v>299</v>
      </c>
      <c r="D14" s="207"/>
      <c r="E14" s="207"/>
      <c r="F14" s="207"/>
      <c r="G14" s="157">
        <f>F8*10000</f>
        <v>0</v>
      </c>
    </row>
    <row r="15" spans="1:8" ht="18" customHeight="1" x14ac:dyDescent="0.2">
      <c r="B15" s="55" t="s">
        <v>300</v>
      </c>
      <c r="C15" s="261" t="s">
        <v>302</v>
      </c>
      <c r="D15" s="262"/>
      <c r="E15" s="262"/>
      <c r="F15" s="262"/>
      <c r="G15" s="157">
        <f ca="1">(G12+G13+G14)*0.25</f>
        <v>37500</v>
      </c>
    </row>
    <row r="16" spans="1:8" ht="18" customHeight="1" thickBot="1" x14ac:dyDescent="0.25">
      <c r="A16" s="20"/>
      <c r="B16" s="56" t="s">
        <v>301</v>
      </c>
      <c r="C16" s="261" t="s">
        <v>303</v>
      </c>
      <c r="D16" s="262"/>
      <c r="E16" s="262"/>
      <c r="F16" s="262"/>
      <c r="G16" s="158">
        <f ca="1">(G12+G13+G14+G15)*0.3</f>
        <v>56250</v>
      </c>
    </row>
    <row r="17" spans="1:7" ht="18" customHeight="1" thickBot="1" x14ac:dyDescent="0.25">
      <c r="A17" s="20"/>
      <c r="B17" s="87"/>
      <c r="C17" s="20"/>
      <c r="D17" s="47"/>
      <c r="E17" s="47"/>
      <c r="F17" s="57" t="s">
        <v>60</v>
      </c>
      <c r="G17" s="160">
        <f ca="1">SUM(G11:G16)</f>
        <v>243750</v>
      </c>
    </row>
    <row r="18" spans="1:7" ht="11.25" customHeight="1" x14ac:dyDescent="0.2">
      <c r="A18" s="20"/>
      <c r="C18" s="20"/>
      <c r="D18" s="51"/>
      <c r="E18" s="51"/>
      <c r="F18" s="51"/>
      <c r="G18" s="20"/>
    </row>
    <row r="19" spans="1:7" ht="18" customHeight="1" x14ac:dyDescent="0.2">
      <c r="A19" s="20"/>
      <c r="B19" s="61" t="s">
        <v>61</v>
      </c>
      <c r="C19" s="20"/>
      <c r="D19" s="47"/>
      <c r="E19" s="47"/>
      <c r="F19" s="52"/>
      <c r="G19" s="20"/>
    </row>
    <row r="20" spans="1:7" ht="18" customHeight="1" x14ac:dyDescent="0.2">
      <c r="A20" s="20"/>
      <c r="B20" s="58" t="s">
        <v>67</v>
      </c>
      <c r="C20" s="20"/>
      <c r="D20" s="47"/>
      <c r="E20" s="47"/>
      <c r="F20" s="52"/>
      <c r="G20" s="20"/>
    </row>
    <row r="21" spans="1:7" ht="18" customHeight="1" x14ac:dyDescent="0.2">
      <c r="A21" s="20"/>
      <c r="B21" s="56" t="s">
        <v>63</v>
      </c>
      <c r="C21" s="257" t="s">
        <v>62</v>
      </c>
      <c r="D21" s="214"/>
      <c r="E21" s="214"/>
      <c r="F21" s="258"/>
      <c r="G21" s="157">
        <f ca="1">'研究費ポイント算出表（様式13-1）'!J34</f>
        <v>0</v>
      </c>
    </row>
    <row r="22" spans="1:7" ht="18" customHeight="1" x14ac:dyDescent="0.2">
      <c r="A22" s="20"/>
      <c r="B22" s="56" t="s">
        <v>64</v>
      </c>
      <c r="C22" s="257" t="s">
        <v>194</v>
      </c>
      <c r="D22" s="214"/>
      <c r="E22" s="214"/>
      <c r="F22" s="258"/>
      <c r="G22" s="157">
        <f ca="1">G21*0.25</f>
        <v>0</v>
      </c>
    </row>
    <row r="23" spans="1:7" ht="18" customHeight="1" thickBot="1" x14ac:dyDescent="0.25">
      <c r="A23" s="20"/>
      <c r="B23" s="56" t="s">
        <v>65</v>
      </c>
      <c r="C23" s="257" t="s">
        <v>304</v>
      </c>
      <c r="D23" s="214"/>
      <c r="E23" s="214"/>
      <c r="F23" s="258"/>
      <c r="G23" s="158">
        <f ca="1">(G21+G22)*0.3</f>
        <v>0</v>
      </c>
    </row>
    <row r="24" spans="1:7" ht="18" customHeight="1" thickBot="1" x14ac:dyDescent="0.25">
      <c r="A24" s="20"/>
      <c r="B24" s="87" t="s">
        <v>117</v>
      </c>
      <c r="C24" s="20"/>
      <c r="D24" s="47"/>
      <c r="E24" s="53"/>
      <c r="F24" s="57" t="s">
        <v>83</v>
      </c>
      <c r="G24" s="160">
        <f ca="1">SUM(G21:G23)</f>
        <v>0</v>
      </c>
    </row>
    <row r="25" spans="1:7" ht="15" customHeight="1" x14ac:dyDescent="0.2">
      <c r="A25" s="20"/>
      <c r="B25" s="63" t="s">
        <v>84</v>
      </c>
      <c r="C25" s="26" t="s">
        <v>71</v>
      </c>
      <c r="D25" s="62" t="s">
        <v>72</v>
      </c>
      <c r="E25" s="53"/>
      <c r="F25" s="57"/>
      <c r="G25" s="20"/>
    </row>
    <row r="26" spans="1:7" ht="15" customHeight="1" x14ac:dyDescent="0.2">
      <c r="A26" s="20"/>
      <c r="B26" s="26" t="s">
        <v>191</v>
      </c>
      <c r="C26" s="183"/>
      <c r="D26" s="182"/>
      <c r="E26" s="53"/>
      <c r="F26" s="57"/>
      <c r="G26" s="20"/>
    </row>
    <row r="27" spans="1:7" ht="15" customHeight="1" x14ac:dyDescent="0.2">
      <c r="A27" s="20"/>
      <c r="B27" s="184" t="s">
        <v>118</v>
      </c>
      <c r="C27" s="183"/>
      <c r="D27" s="182"/>
      <c r="E27" s="53"/>
      <c r="F27" s="57"/>
      <c r="G27" s="20"/>
    </row>
    <row r="28" spans="1:7" ht="15" customHeight="1" x14ac:dyDescent="0.2">
      <c r="A28" s="20"/>
      <c r="B28" s="185"/>
      <c r="C28" s="183"/>
      <c r="D28" s="182"/>
      <c r="E28" s="53"/>
      <c r="F28" s="57"/>
      <c r="G28" s="20"/>
    </row>
    <row r="29" spans="1:7" ht="15" customHeight="1" x14ac:dyDescent="0.2">
      <c r="A29" s="20"/>
      <c r="B29" s="185"/>
      <c r="C29" s="183"/>
      <c r="D29" s="182"/>
      <c r="E29" s="197" t="s">
        <v>276</v>
      </c>
      <c r="F29" s="57"/>
      <c r="G29" s="20"/>
    </row>
    <row r="30" spans="1:7" ht="15" customHeight="1" x14ac:dyDescent="0.2">
      <c r="A30" s="20"/>
      <c r="B30" s="185"/>
      <c r="C30" s="183"/>
      <c r="D30" s="182"/>
      <c r="E30" s="196">
        <f>SUM(D26:D30)</f>
        <v>0</v>
      </c>
      <c r="F30" s="57"/>
      <c r="G30" s="20"/>
    </row>
    <row r="31" spans="1:7" ht="11.25" customHeight="1" x14ac:dyDescent="0.2">
      <c r="A31" s="20"/>
      <c r="C31" s="20"/>
      <c r="D31" s="47"/>
      <c r="E31" s="53"/>
      <c r="F31" s="57"/>
      <c r="G31" s="20"/>
    </row>
    <row r="32" spans="1:7" ht="18" customHeight="1" thickBot="1" x14ac:dyDescent="0.25">
      <c r="A32" s="20"/>
      <c r="B32" s="58" t="s">
        <v>74</v>
      </c>
      <c r="C32" s="20"/>
      <c r="D32" s="47"/>
      <c r="E32" s="53"/>
      <c r="F32" s="52"/>
      <c r="G32" s="20"/>
    </row>
    <row r="33" spans="1:7" ht="18" customHeight="1" thickBot="1" x14ac:dyDescent="0.25">
      <c r="A33" s="20"/>
      <c r="B33" s="261" t="s">
        <v>68</v>
      </c>
      <c r="C33" s="262"/>
      <c r="D33" s="262"/>
      <c r="E33" s="262"/>
      <c r="F33" s="262"/>
      <c r="G33" s="160">
        <f ca="1">'研究費ポイント算出表（様式13-1）'!J48</f>
        <v>0</v>
      </c>
    </row>
    <row r="34" spans="1:7" ht="11.25" customHeight="1" x14ac:dyDescent="0.2">
      <c r="A34" s="20"/>
      <c r="D34" s="47"/>
      <c r="E34" s="51"/>
      <c r="F34" s="51"/>
      <c r="G34" s="20"/>
    </row>
    <row r="35" spans="1:7" ht="18" customHeight="1" x14ac:dyDescent="0.2">
      <c r="A35" s="20"/>
      <c r="B35" s="59" t="s">
        <v>75</v>
      </c>
      <c r="G35" s="20"/>
    </row>
    <row r="36" spans="1:7" ht="17.149999999999999" customHeight="1" x14ac:dyDescent="0.2">
      <c r="B36" s="261" t="s">
        <v>170</v>
      </c>
      <c r="C36" s="262"/>
      <c r="D36" s="262"/>
      <c r="E36" s="262"/>
      <c r="F36" s="264"/>
      <c r="G36" s="159">
        <v>7000</v>
      </c>
    </row>
    <row r="37" spans="1:7" ht="17.149999999999999" customHeight="1" thickBot="1" x14ac:dyDescent="0.25">
      <c r="B37" s="257" t="s">
        <v>73</v>
      </c>
      <c r="C37" s="214"/>
      <c r="D37" s="214"/>
      <c r="E37" s="214"/>
      <c r="F37" s="214"/>
      <c r="G37" s="186"/>
    </row>
    <row r="38" spans="1:7" ht="17.149999999999999" customHeight="1" thickBot="1" x14ac:dyDescent="0.25">
      <c r="B38" s="271" t="s">
        <v>76</v>
      </c>
      <c r="C38" s="272"/>
      <c r="D38" s="272"/>
      <c r="E38" s="272"/>
      <c r="F38" s="273"/>
      <c r="G38" s="160">
        <f>G36*G37</f>
        <v>0</v>
      </c>
    </row>
    <row r="39" spans="1:7" ht="11.25" customHeight="1" x14ac:dyDescent="0.2">
      <c r="F39" s="18"/>
      <c r="G39" s="54"/>
    </row>
    <row r="40" spans="1:7" ht="17.149999999999999" customHeight="1" x14ac:dyDescent="0.2">
      <c r="B40" s="58" t="s">
        <v>70</v>
      </c>
      <c r="F40" s="18"/>
      <c r="G40" s="54"/>
    </row>
    <row r="41" spans="1:7" ht="17.149999999999999" customHeight="1" x14ac:dyDescent="0.2">
      <c r="B41" s="56" t="s">
        <v>78</v>
      </c>
      <c r="C41" s="261" t="s">
        <v>81</v>
      </c>
      <c r="D41" s="262"/>
      <c r="E41" s="262"/>
      <c r="F41" s="262"/>
      <c r="G41" s="264"/>
    </row>
    <row r="42" spans="1:7" ht="17.149999999999999" customHeight="1" x14ac:dyDescent="0.2">
      <c r="B42" s="56" t="s">
        <v>77</v>
      </c>
      <c r="C42" s="261" t="s">
        <v>80</v>
      </c>
      <c r="D42" s="262"/>
      <c r="E42" s="262"/>
      <c r="F42" s="262"/>
      <c r="G42" s="264"/>
    </row>
    <row r="43" spans="1:7" ht="30" customHeight="1" x14ac:dyDescent="0.2">
      <c r="B43" s="210" t="s">
        <v>313</v>
      </c>
      <c r="C43" s="263" t="s">
        <v>314</v>
      </c>
      <c r="D43" s="262"/>
      <c r="E43" s="262"/>
      <c r="F43" s="262"/>
      <c r="G43" s="264"/>
    </row>
    <row r="44" spans="1:7" ht="17.149999999999999" customHeight="1" x14ac:dyDescent="0.2">
      <c r="B44" s="56" t="s">
        <v>280</v>
      </c>
      <c r="C44" s="261" t="s">
        <v>281</v>
      </c>
      <c r="D44" s="262"/>
      <c r="E44" s="262"/>
      <c r="F44" s="262"/>
      <c r="G44" s="264"/>
    </row>
    <row r="45" spans="1:7" ht="17.149999999999999" customHeight="1" x14ac:dyDescent="0.2">
      <c r="B45" s="56" t="s">
        <v>79</v>
      </c>
      <c r="C45" s="261" t="s">
        <v>82</v>
      </c>
      <c r="D45" s="262"/>
      <c r="E45" s="262"/>
      <c r="F45" s="262"/>
      <c r="G45" s="264"/>
    </row>
    <row r="46" spans="1:7" ht="11.25" customHeight="1" x14ac:dyDescent="0.2">
      <c r="F46" s="18"/>
    </row>
    <row r="47" spans="1:7" ht="11.25" customHeight="1" x14ac:dyDescent="0.2">
      <c r="B47" s="59" t="s">
        <v>69</v>
      </c>
      <c r="F47" s="18"/>
    </row>
    <row r="48" spans="1:7" ht="11.25" customHeight="1" x14ac:dyDescent="0.2">
      <c r="B48" s="268"/>
      <c r="C48" s="269"/>
      <c r="D48" s="269"/>
      <c r="E48" s="269"/>
      <c r="F48" s="269"/>
      <c r="G48" s="270"/>
    </row>
    <row r="49" spans="2:7" ht="11.25" customHeight="1" x14ac:dyDescent="0.2">
      <c r="B49" s="265"/>
      <c r="C49" s="266"/>
      <c r="D49" s="266"/>
      <c r="E49" s="266"/>
      <c r="F49" s="266"/>
      <c r="G49" s="267"/>
    </row>
    <row r="50" spans="2:7" ht="15" customHeight="1" x14ac:dyDescent="0.2">
      <c r="C50"/>
      <c r="D50"/>
      <c r="E50"/>
      <c r="F50"/>
      <c r="G50"/>
    </row>
    <row r="51" spans="2:7" ht="15" customHeight="1" x14ac:dyDescent="0.2">
      <c r="B51" s="44" t="s">
        <v>121</v>
      </c>
      <c r="C51" s="66" t="s">
        <v>122</v>
      </c>
      <c r="D51" s="45"/>
      <c r="E51" s="88" t="s">
        <v>123</v>
      </c>
      <c r="F51" s="177" t="s">
        <v>47</v>
      </c>
    </row>
    <row r="52" spans="2:7" ht="11.25" customHeight="1" x14ac:dyDescent="0.2">
      <c r="B52" s="44"/>
      <c r="C52" s="66"/>
      <c r="D52" s="45"/>
      <c r="E52" s="88"/>
      <c r="F52" s="177"/>
    </row>
  </sheetData>
  <sheetProtection algorithmName="SHA-512" hashValue="FtZnIIbn5ZgnrFOS4VMml97Sbg6aA4o3pQg6lRGwxT+JQyLNbD/inxw6WL2qFk+7Mfh2AwEvfM8pFjnKwemQuw==" saltValue="+3vUSut9HsJOO9QAE7n1Iw==" spinCount="100000" sheet="1" objects="1" scenarios="1"/>
  <protectedRanges>
    <protectedRange sqref="G8" name="範囲1"/>
  </protectedRanges>
  <dataConsolidate/>
  <mergeCells count="23">
    <mergeCell ref="C43:G43"/>
    <mergeCell ref="G6:G7"/>
    <mergeCell ref="B49:G49"/>
    <mergeCell ref="B33:F33"/>
    <mergeCell ref="B48:G48"/>
    <mergeCell ref="C41:G41"/>
    <mergeCell ref="C44:G44"/>
    <mergeCell ref="C45:G45"/>
    <mergeCell ref="B36:F36"/>
    <mergeCell ref="B37:F37"/>
    <mergeCell ref="B38:F38"/>
    <mergeCell ref="C42:G42"/>
    <mergeCell ref="B6:B7"/>
    <mergeCell ref="F6:F7"/>
    <mergeCell ref="C11:F11"/>
    <mergeCell ref="C23:F23"/>
    <mergeCell ref="C21:F21"/>
    <mergeCell ref="C22:F22"/>
    <mergeCell ref="D2:E2"/>
    <mergeCell ref="D6:E6"/>
    <mergeCell ref="C12:F12"/>
    <mergeCell ref="C15:F15"/>
    <mergeCell ref="C16:F16"/>
  </mergeCells>
  <phoneticPr fontId="1"/>
  <dataValidations count="1">
    <dataValidation type="list" allowBlank="1" showInputMessage="1" showErrorMessage="1" sqref="G8" xr:uid="{3AE155B0-6F30-4401-BD49-941ECFD95BBD}">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worksheet>
</file>