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2.xml" ContentType="application/vnd.openxmlformats-officedocument.drawing+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C:\Users\shimin-313\Desktop\契約書\ポイント算出表\"/>
    </mc:Choice>
  </mc:AlternateContent>
  <xr:revisionPtr revIDLastSave="0" documentId="13_ncr:1_{68A7ED4B-93A5-415E-A425-3F1849E77327}" xr6:coauthVersionLast="47" xr6:coauthVersionMax="47" xr10:uidLastSave="{00000000-0000-0000-0000-000000000000}"/>
  <bookViews>
    <workbookView xWindow="-110" yWindow="-110" windowWidth="19420" windowHeight="10300" xr2:uid="{00000000-000D-0000-FFFF-FFFF00000000}"/>
  </bookViews>
  <sheets>
    <sheet name="注意事項" sheetId="4" r:id="rId1"/>
    <sheet name="研究費ポイント算出表（様式3-1）" sheetId="1" r:id="rId2"/>
    <sheet name="試験薬管理費ポイント算出表 （様式3-2）" sheetId="2" r:id="rId3"/>
    <sheet name="費用明細書（様式3-3）" sheetId="3" r:id="rId4"/>
  </sheets>
  <definedNames>
    <definedName name="_xlnm.Print_Area" localSheetId="1">'研究費ポイント算出表（様式3-1）'!$A$1:$J$52</definedName>
    <definedName name="_xlnm.Print_Area" localSheetId="2">'試験薬管理費ポイント算出表 （様式3-2）'!$A$1:$J$61</definedName>
    <definedName name="_xlnm.Print_Area" localSheetId="3">'費用明細書（様式3-3）'!$A$1:$G$53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3" l="1"/>
  <c r="E26" i="2"/>
  <c r="E30" i="3"/>
  <c r="J28" i="1" l="1"/>
  <c r="J29" i="1"/>
  <c r="J12" i="1"/>
  <c r="J23" i="2" l="1"/>
  <c r="J41" i="1" l="1"/>
  <c r="J40" i="1"/>
  <c r="J30" i="1"/>
  <c r="J27" i="1"/>
  <c r="J23" i="1"/>
  <c r="J22" i="1"/>
  <c r="J21" i="1"/>
  <c r="J20" i="1"/>
  <c r="J19" i="1"/>
  <c r="J17" i="1"/>
  <c r="J16" i="1"/>
  <c r="J15" i="1"/>
  <c r="J14" i="1"/>
  <c r="J13" i="1"/>
  <c r="J25" i="2"/>
  <c r="J24" i="2"/>
  <c r="J22" i="2"/>
  <c r="J21" i="2"/>
  <c r="J20" i="2"/>
  <c r="J19" i="2"/>
  <c r="J18" i="2"/>
  <c r="J16" i="2"/>
  <c r="J15" i="2"/>
  <c r="J14" i="2"/>
  <c r="J13" i="2"/>
  <c r="J12" i="2" l="1"/>
  <c r="I17" i="2" l="1"/>
  <c r="J17" i="2" s="1"/>
  <c r="G38" i="3" l="1"/>
  <c r="J26" i="2" l="1"/>
  <c r="J27" i="2" s="1"/>
  <c r="J43" i="1"/>
  <c r="J44" i="1"/>
  <c r="J42" i="1"/>
  <c r="J28" i="2" l="1"/>
  <c r="J29" i="2" s="1"/>
  <c r="I18" i="1"/>
  <c r="J18" i="1" s="1"/>
  <c r="G12" i="3" l="1"/>
  <c r="J25" i="1"/>
  <c r="J26" i="1"/>
  <c r="G15" i="3" l="1"/>
  <c r="G16" i="3" s="1"/>
  <c r="J45" i="1"/>
  <c r="G17" i="3" l="1"/>
  <c r="J46" i="1"/>
  <c r="G33" i="3" s="1"/>
  <c r="J24" i="1"/>
  <c r="J31" i="1" l="1"/>
  <c r="J32" i="1" l="1"/>
  <c r="G21" i="3" s="1"/>
  <c r="G22" i="3" s="1"/>
  <c r="G23" i="3" l="1"/>
  <c r="G24" i="3" s="1"/>
</calcChain>
</file>

<file path=xl/sharedStrings.xml><?xml version="1.0" encoding="utf-8"?>
<sst xmlns="http://schemas.openxmlformats.org/spreadsheetml/2006/main" count="456" uniqueCount="309">
  <si>
    <t>ウエイト</t>
    <phoneticPr fontId="1"/>
  </si>
  <si>
    <t>ポイント</t>
    <phoneticPr fontId="1"/>
  </si>
  <si>
    <t>対象疾患の重症度</t>
    <rPh sb="0" eb="2">
      <t>タイショウ</t>
    </rPh>
    <rPh sb="2" eb="4">
      <t>シッカン</t>
    </rPh>
    <rPh sb="5" eb="7">
      <t>ジュウショウ</t>
    </rPh>
    <rPh sb="7" eb="8">
      <t>ド</t>
    </rPh>
    <phoneticPr fontId="1"/>
  </si>
  <si>
    <t>入院・外来の区別</t>
    <rPh sb="0" eb="2">
      <t>ニュウイン</t>
    </rPh>
    <rPh sb="3" eb="5">
      <t>ガイライ</t>
    </rPh>
    <rPh sb="6" eb="8">
      <t>クベツ</t>
    </rPh>
    <phoneticPr fontId="1"/>
  </si>
  <si>
    <t>受診回数</t>
    <rPh sb="0" eb="2">
      <t>ジュシン</t>
    </rPh>
    <rPh sb="2" eb="4">
      <t>カイスウ</t>
    </rPh>
    <phoneticPr fontId="1"/>
  </si>
  <si>
    <t>臨床症状観察項目数</t>
    <rPh sb="0" eb="2">
      <t>リンショウ</t>
    </rPh>
    <rPh sb="2" eb="4">
      <t>ショウジョウ</t>
    </rPh>
    <rPh sb="4" eb="6">
      <t>カンサツ</t>
    </rPh>
    <rPh sb="6" eb="8">
      <t>コウモク</t>
    </rPh>
    <rPh sb="8" eb="9">
      <t>スウ</t>
    </rPh>
    <phoneticPr fontId="1"/>
  </si>
  <si>
    <t>特殊検査回数</t>
    <rPh sb="0" eb="2">
      <t>トクシュ</t>
    </rPh>
    <rPh sb="2" eb="4">
      <t>ケンサ</t>
    </rPh>
    <rPh sb="4" eb="6">
      <t>カイスウ</t>
    </rPh>
    <phoneticPr fontId="1"/>
  </si>
  <si>
    <t>生検回数</t>
    <rPh sb="0" eb="2">
      <t>セイケン</t>
    </rPh>
    <rPh sb="2" eb="4">
      <t>カイスウ</t>
    </rPh>
    <phoneticPr fontId="1"/>
  </si>
  <si>
    <t>―</t>
    <phoneticPr fontId="1"/>
  </si>
  <si>
    <t>他科の分担医師・協力者</t>
    <rPh sb="0" eb="1">
      <t>ホカ</t>
    </rPh>
    <rPh sb="1" eb="2">
      <t>カ</t>
    </rPh>
    <rPh sb="3" eb="5">
      <t>ブンタン</t>
    </rPh>
    <rPh sb="5" eb="7">
      <t>イシ</t>
    </rPh>
    <rPh sb="8" eb="11">
      <t>キョウリョクシャ</t>
    </rPh>
    <phoneticPr fontId="1"/>
  </si>
  <si>
    <t>要　素</t>
    <rPh sb="0" eb="1">
      <t>ヨウ</t>
    </rPh>
    <rPh sb="2" eb="3">
      <t>モト</t>
    </rPh>
    <phoneticPr fontId="1"/>
  </si>
  <si>
    <t>Ⅰ　ウエイト×</t>
    <phoneticPr fontId="1"/>
  </si>
  <si>
    <t>Ⅱ　ウエイト×</t>
    <phoneticPr fontId="1"/>
  </si>
  <si>
    <t>Ⅲ　ウエイト×</t>
    <phoneticPr fontId="1"/>
  </si>
  <si>
    <t>―</t>
    <phoneticPr fontId="1"/>
  </si>
  <si>
    <t>合計ポイント</t>
    <rPh sb="0" eb="2">
      <t>ゴウケイ</t>
    </rPh>
    <phoneticPr fontId="1"/>
  </si>
  <si>
    <t>デザイン</t>
    <phoneticPr fontId="1"/>
  </si>
  <si>
    <t>プラセボの使用</t>
    <rPh sb="5" eb="7">
      <t>シヨウ</t>
    </rPh>
    <phoneticPr fontId="1"/>
  </si>
  <si>
    <t>―</t>
    <phoneticPr fontId="1"/>
  </si>
  <si>
    <t>専用機器等の有無</t>
    <rPh sb="0" eb="2">
      <t>センヨウ</t>
    </rPh>
    <rPh sb="2" eb="4">
      <t>キキ</t>
    </rPh>
    <rPh sb="4" eb="5">
      <t>トウ</t>
    </rPh>
    <rPh sb="6" eb="8">
      <t>ウム</t>
    </rPh>
    <phoneticPr fontId="1"/>
  </si>
  <si>
    <t>1ポイント＝6,000円</t>
    <rPh sb="11" eb="12">
      <t>エン</t>
    </rPh>
    <phoneticPr fontId="1"/>
  </si>
  <si>
    <t>A</t>
    <phoneticPr fontId="1"/>
  </si>
  <si>
    <t>B</t>
    <phoneticPr fontId="1"/>
  </si>
  <si>
    <t>C</t>
    <phoneticPr fontId="1"/>
  </si>
  <si>
    <t>D</t>
    <phoneticPr fontId="1"/>
  </si>
  <si>
    <t>E</t>
    <phoneticPr fontId="1"/>
  </si>
  <si>
    <t>F</t>
    <phoneticPr fontId="1"/>
  </si>
  <si>
    <t>G</t>
    <phoneticPr fontId="1"/>
  </si>
  <si>
    <t>H</t>
    <phoneticPr fontId="1"/>
  </si>
  <si>
    <t>I</t>
    <phoneticPr fontId="1"/>
  </si>
  <si>
    <t>J</t>
    <phoneticPr fontId="1"/>
  </si>
  <si>
    <t>K</t>
    <phoneticPr fontId="1"/>
  </si>
  <si>
    <t>L</t>
    <phoneticPr fontId="1"/>
  </si>
  <si>
    <t>M</t>
    <phoneticPr fontId="1"/>
  </si>
  <si>
    <t>N</t>
    <phoneticPr fontId="1"/>
  </si>
  <si>
    <t>O</t>
    <phoneticPr fontId="1"/>
  </si>
  <si>
    <t>P</t>
    <phoneticPr fontId="1"/>
  </si>
  <si>
    <t>Q</t>
    <phoneticPr fontId="1"/>
  </si>
  <si>
    <t>R</t>
    <phoneticPr fontId="1"/>
  </si>
  <si>
    <t>（1）1症例あたりの研究費</t>
    <rPh sb="4" eb="6">
      <t>ショウレイ</t>
    </rPh>
    <rPh sb="10" eb="13">
      <t>ケンキュウヒ</t>
    </rPh>
    <phoneticPr fontId="1"/>
  </si>
  <si>
    <t>（2）観察期中止脱落症例に係る費用</t>
    <rPh sb="3" eb="5">
      <t>カンサツ</t>
    </rPh>
    <rPh sb="5" eb="6">
      <t>キ</t>
    </rPh>
    <rPh sb="6" eb="8">
      <t>チュウシ</t>
    </rPh>
    <rPh sb="8" eb="10">
      <t>ダツラク</t>
    </rPh>
    <rPh sb="10" eb="12">
      <t>ショウレイ</t>
    </rPh>
    <rPh sb="13" eb="14">
      <t>カカ</t>
    </rPh>
    <rPh sb="15" eb="17">
      <t>ヒヨウ</t>
    </rPh>
    <phoneticPr fontId="1"/>
  </si>
  <si>
    <t>合計ポイント</t>
    <rPh sb="0" eb="2">
      <t>ゴウケイ</t>
    </rPh>
    <phoneticPr fontId="1"/>
  </si>
  <si>
    <t>整理番号</t>
    <rPh sb="0" eb="2">
      <t>セイリ</t>
    </rPh>
    <rPh sb="2" eb="4">
      <t>バンゴウ</t>
    </rPh>
    <phoneticPr fontId="1"/>
  </si>
  <si>
    <t>（氏名）</t>
    <rPh sb="1" eb="3">
      <t>シメイ</t>
    </rPh>
    <phoneticPr fontId="1"/>
  </si>
  <si>
    <t>検査等を実施したのち、本登録に至らなかった症例）に係る費用の合計ポイントとし、1症例あたりの費用を算出する。</t>
    <rPh sb="0" eb="2">
      <t>ケンサ</t>
    </rPh>
    <rPh sb="2" eb="3">
      <t>トウ</t>
    </rPh>
    <rPh sb="4" eb="6">
      <t>ジッシ</t>
    </rPh>
    <rPh sb="11" eb="12">
      <t>ホン</t>
    </rPh>
    <rPh sb="12" eb="14">
      <t>トウロク</t>
    </rPh>
    <rPh sb="15" eb="16">
      <t>イタ</t>
    </rPh>
    <rPh sb="21" eb="23">
      <t>ショウレイ</t>
    </rPh>
    <rPh sb="25" eb="26">
      <t>カカ</t>
    </rPh>
    <rPh sb="27" eb="29">
      <t>ヒヨウ</t>
    </rPh>
    <rPh sb="30" eb="32">
      <t>ゴウケイ</t>
    </rPh>
    <rPh sb="40" eb="42">
      <t>ショウレイ</t>
    </rPh>
    <rPh sb="46" eb="48">
      <t>ヒヨウ</t>
    </rPh>
    <rPh sb="49" eb="51">
      <t>サンシュツ</t>
    </rPh>
    <phoneticPr fontId="1"/>
  </si>
  <si>
    <t>研究費ポイント算出表</t>
    <rPh sb="0" eb="3">
      <t>ケンキュウヒ</t>
    </rPh>
    <rPh sb="7" eb="9">
      <t>サンシュツ</t>
    </rPh>
    <rPh sb="9" eb="10">
      <t>ヒョウ</t>
    </rPh>
    <phoneticPr fontId="1"/>
  </si>
  <si>
    <t>開始</t>
    <rPh sb="0" eb="2">
      <t>カイシ</t>
    </rPh>
    <phoneticPr fontId="1"/>
  </si>
  <si>
    <t>終了</t>
    <rPh sb="0" eb="2">
      <t>シュウリョウ</t>
    </rPh>
    <phoneticPr fontId="1"/>
  </si>
  <si>
    <t>被験薬の化学名
または識別記号</t>
    <rPh sb="0" eb="2">
      <t>ヒケン</t>
    </rPh>
    <rPh sb="2" eb="3">
      <t>ヤク</t>
    </rPh>
    <rPh sb="4" eb="6">
      <t>カガク</t>
    </rPh>
    <rPh sb="6" eb="7">
      <t>ナ</t>
    </rPh>
    <rPh sb="11" eb="13">
      <t>シキベツ</t>
    </rPh>
    <rPh sb="13" eb="15">
      <t>キゴウ</t>
    </rPh>
    <phoneticPr fontId="1"/>
  </si>
  <si>
    <t>契約期間（予定）</t>
    <rPh sb="0" eb="2">
      <t>ケイヤク</t>
    </rPh>
    <rPh sb="2" eb="4">
      <t>キカン</t>
    </rPh>
    <rPh sb="5" eb="7">
      <t>ヨテイ</t>
    </rPh>
    <phoneticPr fontId="1"/>
  </si>
  <si>
    <t>調剤（処方）回数</t>
    <rPh sb="0" eb="2">
      <t>チョウザイ</t>
    </rPh>
    <rPh sb="3" eb="5">
      <t>ショホウ</t>
    </rPh>
    <rPh sb="6" eb="8">
      <t>カイスウ</t>
    </rPh>
    <phoneticPr fontId="1"/>
  </si>
  <si>
    <t>保存状況</t>
    <rPh sb="0" eb="2">
      <t>ホゾン</t>
    </rPh>
    <rPh sb="2" eb="4">
      <t>ジョウキョウ</t>
    </rPh>
    <phoneticPr fontId="1"/>
  </si>
  <si>
    <t>保管庫の温度管理記録</t>
    <rPh sb="0" eb="3">
      <t>ホカンコ</t>
    </rPh>
    <rPh sb="4" eb="6">
      <t>オンド</t>
    </rPh>
    <rPh sb="6" eb="8">
      <t>カンリ</t>
    </rPh>
    <rPh sb="8" eb="10">
      <t>キロク</t>
    </rPh>
    <phoneticPr fontId="1"/>
  </si>
  <si>
    <t>併用薬の交付</t>
    <rPh sb="0" eb="3">
      <t>ヘイヨウヤク</t>
    </rPh>
    <rPh sb="4" eb="6">
      <t>コウフ</t>
    </rPh>
    <phoneticPr fontId="1"/>
  </si>
  <si>
    <t>薬剤師のトレーニング記録</t>
    <rPh sb="0" eb="3">
      <t>ヤクザイシ</t>
    </rPh>
    <rPh sb="10" eb="12">
      <t>キロク</t>
    </rPh>
    <phoneticPr fontId="1"/>
  </si>
  <si>
    <t>1ポイント＝1,500円</t>
    <rPh sb="11" eb="12">
      <t>エン</t>
    </rPh>
    <phoneticPr fontId="1"/>
  </si>
  <si>
    <t>1.固定費</t>
    <rPh sb="2" eb="5">
      <t>コテイヒ</t>
    </rPh>
    <phoneticPr fontId="1"/>
  </si>
  <si>
    <t>①IRB審査等費用</t>
    <rPh sb="4" eb="6">
      <t>シンサ</t>
    </rPh>
    <rPh sb="6" eb="7">
      <t>トウ</t>
    </rPh>
    <rPh sb="7" eb="9">
      <t>ヒヨウ</t>
    </rPh>
    <phoneticPr fontId="1"/>
  </si>
  <si>
    <t>固定費合計</t>
    <rPh sb="0" eb="3">
      <t>コテイヒ</t>
    </rPh>
    <rPh sb="3" eb="5">
      <t>ゴウケイ</t>
    </rPh>
    <phoneticPr fontId="1"/>
  </si>
  <si>
    <t>2.変動費</t>
    <rPh sb="2" eb="4">
      <t>ヘンドウ</t>
    </rPh>
    <rPh sb="4" eb="5">
      <t>ヒ</t>
    </rPh>
    <phoneticPr fontId="1"/>
  </si>
  <si>
    <t>①1症例あたりの研究費</t>
    <rPh sb="2" eb="4">
      <t>ショウレイ</t>
    </rPh>
    <rPh sb="8" eb="11">
      <t>ケンキュウヒ</t>
    </rPh>
    <phoneticPr fontId="1"/>
  </si>
  <si>
    <t>②病院事務費</t>
    <rPh sb="1" eb="3">
      <t>ビョウイン</t>
    </rPh>
    <rPh sb="3" eb="6">
      <t>ジムヒ</t>
    </rPh>
    <phoneticPr fontId="1"/>
  </si>
  <si>
    <t>③病院管理費</t>
    <rPh sb="1" eb="3">
      <t>ビョウイン</t>
    </rPh>
    <rPh sb="3" eb="5">
      <t>カンリ</t>
    </rPh>
    <rPh sb="5" eb="6">
      <t>ヒ</t>
    </rPh>
    <phoneticPr fontId="1"/>
  </si>
  <si>
    <t>算出基準：上記費用①×20％</t>
    <rPh sb="0" eb="2">
      <t>サンシュツ</t>
    </rPh>
    <rPh sb="2" eb="4">
      <t>キジュン</t>
    </rPh>
    <rPh sb="5" eb="7">
      <t>ジョウキ</t>
    </rPh>
    <rPh sb="7" eb="9">
      <t>ヒヨウ</t>
    </rPh>
    <phoneticPr fontId="1"/>
  </si>
  <si>
    <t>（1）症例実施に係る費用（1症例あたり）</t>
    <rPh sb="3" eb="5">
      <t>ショウレイ</t>
    </rPh>
    <rPh sb="5" eb="7">
      <t>ジッシ</t>
    </rPh>
    <rPh sb="8" eb="9">
      <t>カカ</t>
    </rPh>
    <rPh sb="10" eb="12">
      <t>ヒヨウ</t>
    </rPh>
    <rPh sb="14" eb="16">
      <t>ショウレイ</t>
    </rPh>
    <phoneticPr fontId="1"/>
  </si>
  <si>
    <t>備考</t>
    <rPh sb="0" eb="2">
      <t>ビコウ</t>
    </rPh>
    <phoneticPr fontId="1"/>
  </si>
  <si>
    <t>（4）その他の費用　※ある場合</t>
    <rPh sb="5" eb="6">
      <t>タ</t>
    </rPh>
    <rPh sb="7" eb="9">
      <t>ヒヨウ</t>
    </rPh>
    <rPh sb="13" eb="15">
      <t>バアイ</t>
    </rPh>
    <phoneticPr fontId="1"/>
  </si>
  <si>
    <t>％</t>
    <phoneticPr fontId="1"/>
  </si>
  <si>
    <t>請求額（別途消費税）</t>
    <rPh sb="0" eb="2">
      <t>セイキュウ</t>
    </rPh>
    <rPh sb="2" eb="3">
      <t>ガク</t>
    </rPh>
    <rPh sb="4" eb="6">
      <t>ベット</t>
    </rPh>
    <rPh sb="6" eb="9">
      <t>ショウヒゼイ</t>
    </rPh>
    <phoneticPr fontId="1"/>
  </si>
  <si>
    <t>1症例あたりの予定来院回数（入院がある場合、入院を含む）</t>
    <rPh sb="1" eb="3">
      <t>ショウレイ</t>
    </rPh>
    <rPh sb="7" eb="9">
      <t>ヨテイ</t>
    </rPh>
    <rPh sb="9" eb="11">
      <t>ライイン</t>
    </rPh>
    <rPh sb="14" eb="16">
      <t>ニュウイン</t>
    </rPh>
    <rPh sb="19" eb="21">
      <t>バアイ</t>
    </rPh>
    <rPh sb="22" eb="24">
      <t>ニュウイン</t>
    </rPh>
    <rPh sb="25" eb="26">
      <t>フク</t>
    </rPh>
    <phoneticPr fontId="1"/>
  </si>
  <si>
    <t>（2）観察期中止脱落症例に係る費用（1症例あたり）</t>
    <rPh sb="3" eb="5">
      <t>カンサツ</t>
    </rPh>
    <rPh sb="5" eb="6">
      <t>キ</t>
    </rPh>
    <rPh sb="6" eb="8">
      <t>チュウシ</t>
    </rPh>
    <rPh sb="8" eb="10">
      <t>ダツラク</t>
    </rPh>
    <rPh sb="10" eb="12">
      <t>ショウレイ</t>
    </rPh>
    <rPh sb="13" eb="14">
      <t>カカ</t>
    </rPh>
    <rPh sb="15" eb="17">
      <t>ヒヨウ</t>
    </rPh>
    <rPh sb="19" eb="21">
      <t>ショウレイ</t>
    </rPh>
    <phoneticPr fontId="1"/>
  </si>
  <si>
    <t>（3）負担軽減に係る費用（1症例あたり）</t>
    <rPh sb="3" eb="5">
      <t>フタン</t>
    </rPh>
    <rPh sb="5" eb="7">
      <t>ケイゲン</t>
    </rPh>
    <rPh sb="8" eb="9">
      <t>カカ</t>
    </rPh>
    <rPh sb="10" eb="12">
      <t>ヒヨウ</t>
    </rPh>
    <rPh sb="14" eb="16">
      <t>ショウレイ</t>
    </rPh>
    <phoneticPr fontId="1"/>
  </si>
  <si>
    <t>負担軽減費（予定）　合計</t>
    <rPh sb="0" eb="2">
      <t>フタン</t>
    </rPh>
    <rPh sb="2" eb="4">
      <t>ケイゲン</t>
    </rPh>
    <rPh sb="4" eb="5">
      <t>ヒ</t>
    </rPh>
    <rPh sb="6" eb="8">
      <t>ヨテイ</t>
    </rPh>
    <rPh sb="10" eb="12">
      <t>ゴウケイ</t>
    </rPh>
    <phoneticPr fontId="1"/>
  </si>
  <si>
    <t>症例実施に係る費用（予定）　合計</t>
    <rPh sb="0" eb="2">
      <t>ショウレイ</t>
    </rPh>
    <rPh sb="2" eb="4">
      <t>ジッシ</t>
    </rPh>
    <rPh sb="5" eb="6">
      <t>カカ</t>
    </rPh>
    <rPh sb="7" eb="9">
      <t>ヒヨウ</t>
    </rPh>
    <rPh sb="10" eb="12">
      <t>ヨテイ</t>
    </rPh>
    <rPh sb="14" eb="16">
      <t>ゴウケイ</t>
    </rPh>
    <phoneticPr fontId="1"/>
  </si>
  <si>
    <t>進捗</t>
    <rPh sb="0" eb="2">
      <t>シンチョク</t>
    </rPh>
    <phoneticPr fontId="1"/>
  </si>
  <si>
    <t>急性期・時間外対応の有無</t>
    <rPh sb="0" eb="3">
      <t>キュウセイキ</t>
    </rPh>
    <rPh sb="4" eb="7">
      <t>ジカンガイ</t>
    </rPh>
    <rPh sb="7" eb="9">
      <t>タイオウ</t>
    </rPh>
    <rPh sb="10" eb="12">
      <t>ウム</t>
    </rPh>
    <phoneticPr fontId="1"/>
  </si>
  <si>
    <t>―</t>
    <phoneticPr fontId="1"/>
  </si>
  <si>
    <t>対照薬の使用（プラセボ含む）</t>
    <rPh sb="0" eb="2">
      <t>タイショウ</t>
    </rPh>
    <rPh sb="2" eb="3">
      <t>クスリ</t>
    </rPh>
    <rPh sb="4" eb="6">
      <t>シヨウ</t>
    </rPh>
    <rPh sb="11" eb="12">
      <t>フク</t>
    </rPh>
    <phoneticPr fontId="1"/>
  </si>
  <si>
    <t>要素毎に該当するポイントを求め、A～Nのポイントの合計をその試験の合計ポイントとし、1症例あたりの研究費を算出する。</t>
    <rPh sb="0" eb="2">
      <t>ヨウソ</t>
    </rPh>
    <rPh sb="2" eb="3">
      <t>ゴト</t>
    </rPh>
    <rPh sb="4" eb="6">
      <t>ガイトウ</t>
    </rPh>
    <rPh sb="13" eb="14">
      <t>モト</t>
    </rPh>
    <rPh sb="25" eb="27">
      <t>ゴウケイ</t>
    </rPh>
    <rPh sb="30" eb="32">
      <t>シケン</t>
    </rPh>
    <rPh sb="33" eb="35">
      <t>ゴウケイ</t>
    </rPh>
    <rPh sb="43" eb="45">
      <t>ショウレイ</t>
    </rPh>
    <rPh sb="49" eb="52">
      <t>ケンキュウヒ</t>
    </rPh>
    <rPh sb="53" eb="55">
      <t>サンシュツ</t>
    </rPh>
    <phoneticPr fontId="1"/>
  </si>
  <si>
    <t>選択基準・除外基準</t>
    <rPh sb="0" eb="2">
      <t>センタク</t>
    </rPh>
    <rPh sb="2" eb="4">
      <t>キジュン</t>
    </rPh>
    <rPh sb="5" eb="7">
      <t>ジョガイ</t>
    </rPh>
    <rPh sb="7" eb="9">
      <t>キジュン</t>
    </rPh>
    <phoneticPr fontId="1"/>
  </si>
  <si>
    <t>侵襲的機能検査・画像診断回数</t>
    <rPh sb="0" eb="2">
      <t>シンシュウ</t>
    </rPh>
    <rPh sb="2" eb="3">
      <t>テキ</t>
    </rPh>
    <rPh sb="3" eb="5">
      <t>キノウ</t>
    </rPh>
    <rPh sb="5" eb="7">
      <t>ケンサ</t>
    </rPh>
    <rPh sb="8" eb="10">
      <t>ガゾウ</t>
    </rPh>
    <rPh sb="10" eb="12">
      <t>シンダン</t>
    </rPh>
    <rPh sb="12" eb="14">
      <t>カイスウ</t>
    </rPh>
    <phoneticPr fontId="1"/>
  </si>
  <si>
    <t>U</t>
    <phoneticPr fontId="1"/>
  </si>
  <si>
    <t>V</t>
    <phoneticPr fontId="1"/>
  </si>
  <si>
    <t>W</t>
    <phoneticPr fontId="1"/>
  </si>
  <si>
    <t>C</t>
    <phoneticPr fontId="1"/>
  </si>
  <si>
    <t>D</t>
    <phoneticPr fontId="1"/>
  </si>
  <si>
    <t>E</t>
    <phoneticPr fontId="1"/>
  </si>
  <si>
    <t>F</t>
    <phoneticPr fontId="1"/>
  </si>
  <si>
    <t>J</t>
    <phoneticPr fontId="1"/>
  </si>
  <si>
    <t>K</t>
    <phoneticPr fontId="1"/>
  </si>
  <si>
    <t>◎</t>
    <phoneticPr fontId="1"/>
  </si>
  <si>
    <r>
      <rPr>
        <sz val="10"/>
        <color rgb="FFFF0000"/>
        <rFont val="ＭＳ Ｐゴシック"/>
        <family val="3"/>
        <charset val="128"/>
        <scheme val="minor"/>
      </rPr>
      <t>赤枠内</t>
    </r>
    <r>
      <rPr>
        <sz val="10"/>
        <color theme="1"/>
        <rFont val="ＭＳ Ｐゴシック"/>
        <family val="2"/>
        <charset val="128"/>
        <scheme val="minor"/>
      </rPr>
      <t>は自動計算されます。</t>
    </r>
    <rPh sb="0" eb="1">
      <t>アカ</t>
    </rPh>
    <rPh sb="1" eb="3">
      <t>ワクナイ</t>
    </rPh>
    <rPh sb="4" eb="6">
      <t>ジドウ</t>
    </rPh>
    <rPh sb="6" eb="8">
      <t>ケイサン</t>
    </rPh>
    <phoneticPr fontId="1"/>
  </si>
  <si>
    <t>バイタルサイン等の他、アンケートや質問票も1ずつ数える。</t>
    <rPh sb="7" eb="8">
      <t>トウ</t>
    </rPh>
    <rPh sb="9" eb="10">
      <t>ホカ</t>
    </rPh>
    <rPh sb="17" eb="19">
      <t>シツモン</t>
    </rPh>
    <rPh sb="19" eb="20">
      <t>ヒョウ</t>
    </rPh>
    <rPh sb="24" eb="25">
      <t>カゾ</t>
    </rPh>
    <phoneticPr fontId="1"/>
  </si>
  <si>
    <t>急性期・時間外対応の有無</t>
    <rPh sb="0" eb="2">
      <t>キュウセイ</t>
    </rPh>
    <rPh sb="2" eb="3">
      <t>キ</t>
    </rPh>
    <rPh sb="4" eb="7">
      <t>ジカンガイ</t>
    </rPh>
    <rPh sb="7" eb="9">
      <t>タイオウ</t>
    </rPh>
    <rPh sb="10" eb="12">
      <t>ウム</t>
    </rPh>
    <phoneticPr fontId="1"/>
  </si>
  <si>
    <t>8：30～17：15以外の時間帯の対応が必要である場合「時間外」。</t>
    <rPh sb="10" eb="12">
      <t>イガイ</t>
    </rPh>
    <rPh sb="13" eb="16">
      <t>ジカンタイ</t>
    </rPh>
    <rPh sb="17" eb="19">
      <t>タイオウ</t>
    </rPh>
    <rPh sb="20" eb="22">
      <t>ヒツヨウ</t>
    </rPh>
    <rPh sb="25" eb="27">
      <t>バアイ</t>
    </rPh>
    <rPh sb="28" eb="31">
      <t>ジカンガイ</t>
    </rPh>
    <phoneticPr fontId="1"/>
  </si>
  <si>
    <t>時間外・急性期のいずれも当てはまる場合は両方にチェックする。</t>
    <rPh sb="0" eb="3">
      <t>ジカンガイ</t>
    </rPh>
    <rPh sb="4" eb="6">
      <t>キュウセイ</t>
    </rPh>
    <rPh sb="6" eb="7">
      <t>キ</t>
    </rPh>
    <rPh sb="12" eb="13">
      <t>ア</t>
    </rPh>
    <rPh sb="17" eb="19">
      <t>バアイ</t>
    </rPh>
    <rPh sb="20" eb="22">
      <t>リョウホウ</t>
    </rPh>
    <phoneticPr fontId="1"/>
  </si>
  <si>
    <t>1.固定費について</t>
    <rPh sb="2" eb="5">
      <t>コテイヒ</t>
    </rPh>
    <phoneticPr fontId="1"/>
  </si>
  <si>
    <t>2.変動費について</t>
    <rPh sb="2" eb="4">
      <t>ヘンドウ</t>
    </rPh>
    <rPh sb="4" eb="5">
      <t>ヒ</t>
    </rPh>
    <phoneticPr fontId="1"/>
  </si>
  <si>
    <t>（1）症例実施に係る費用について</t>
    <rPh sb="3" eb="5">
      <t>ショウレイ</t>
    </rPh>
    <rPh sb="5" eb="7">
      <t>ジッシ</t>
    </rPh>
    <rPh sb="8" eb="9">
      <t>カカ</t>
    </rPh>
    <rPh sb="10" eb="12">
      <t>ヒヨウ</t>
    </rPh>
    <phoneticPr fontId="1"/>
  </si>
  <si>
    <t>原則初回投与時一括納入となりますが、進捗に応じた納入も可能です。</t>
    <rPh sb="0" eb="2">
      <t>ゲンソク</t>
    </rPh>
    <rPh sb="2" eb="4">
      <t>ショカイ</t>
    </rPh>
    <rPh sb="4" eb="6">
      <t>トウヨ</t>
    </rPh>
    <rPh sb="6" eb="7">
      <t>ジ</t>
    </rPh>
    <rPh sb="7" eb="9">
      <t>イッカツ</t>
    </rPh>
    <rPh sb="9" eb="11">
      <t>ノウニュウ</t>
    </rPh>
    <rPh sb="18" eb="20">
      <t>シンチョク</t>
    </rPh>
    <rPh sb="21" eb="22">
      <t>オウ</t>
    </rPh>
    <rPh sb="24" eb="26">
      <t>ノウニュウ</t>
    </rPh>
    <rPh sb="27" eb="29">
      <t>カノウ</t>
    </rPh>
    <phoneticPr fontId="1"/>
  </si>
  <si>
    <t>（2）観察期中止脱落症例に係る費用について</t>
    <rPh sb="3" eb="5">
      <t>カンサツ</t>
    </rPh>
    <rPh sb="5" eb="6">
      <t>キ</t>
    </rPh>
    <rPh sb="6" eb="8">
      <t>チュウシ</t>
    </rPh>
    <rPh sb="8" eb="10">
      <t>ダツラク</t>
    </rPh>
    <rPh sb="10" eb="12">
      <t>ショウレイ</t>
    </rPh>
    <rPh sb="13" eb="14">
      <t>カカ</t>
    </rPh>
    <rPh sb="15" eb="17">
      <t>ヒヨウ</t>
    </rPh>
    <phoneticPr fontId="1"/>
  </si>
  <si>
    <t>（3）被験者の負担軽減に係る費用について</t>
    <rPh sb="3" eb="6">
      <t>ヒケンシャ</t>
    </rPh>
    <rPh sb="7" eb="9">
      <t>フタン</t>
    </rPh>
    <rPh sb="9" eb="11">
      <t>ケイゲン</t>
    </rPh>
    <rPh sb="12" eb="13">
      <t>カカ</t>
    </rPh>
    <rPh sb="14" eb="16">
      <t>ヒヨウ</t>
    </rPh>
    <phoneticPr fontId="1"/>
  </si>
  <si>
    <t>その他の負担軽減費が発生する場合（介助者必須の場合等）ご相談ください。</t>
    <rPh sb="2" eb="3">
      <t>タ</t>
    </rPh>
    <rPh sb="4" eb="6">
      <t>フタン</t>
    </rPh>
    <rPh sb="6" eb="8">
      <t>ケイゲン</t>
    </rPh>
    <rPh sb="8" eb="9">
      <t>ヒ</t>
    </rPh>
    <rPh sb="10" eb="12">
      <t>ハッセイ</t>
    </rPh>
    <rPh sb="14" eb="16">
      <t>バアイ</t>
    </rPh>
    <rPh sb="17" eb="20">
      <t>カイジョシャ</t>
    </rPh>
    <rPh sb="20" eb="22">
      <t>ヒッス</t>
    </rPh>
    <rPh sb="23" eb="25">
      <t>バアイ</t>
    </rPh>
    <rPh sb="25" eb="26">
      <t>トウ</t>
    </rPh>
    <rPh sb="28" eb="30">
      <t>ソウダン</t>
    </rPh>
    <phoneticPr fontId="1"/>
  </si>
  <si>
    <t>実績に応じて請求するため、予定回数より増減する場合があります。</t>
    <rPh sb="0" eb="2">
      <t>ジッセキ</t>
    </rPh>
    <rPh sb="3" eb="4">
      <t>オウ</t>
    </rPh>
    <rPh sb="6" eb="8">
      <t>セイキュウ</t>
    </rPh>
    <rPh sb="13" eb="15">
      <t>ヨテイ</t>
    </rPh>
    <rPh sb="15" eb="17">
      <t>カイスウ</t>
    </rPh>
    <rPh sb="19" eb="21">
      <t>ゾウゲン</t>
    </rPh>
    <rPh sb="23" eb="25">
      <t>バアイ</t>
    </rPh>
    <phoneticPr fontId="1"/>
  </si>
  <si>
    <t>剤型が複数の場合はウエイトが高い方を算出する。</t>
    <rPh sb="0" eb="2">
      <t>ザイケイ</t>
    </rPh>
    <rPh sb="3" eb="5">
      <t>フクスウ</t>
    </rPh>
    <rPh sb="6" eb="8">
      <t>バアイ</t>
    </rPh>
    <rPh sb="14" eb="15">
      <t>タカ</t>
    </rPh>
    <rPh sb="16" eb="17">
      <t>ホウ</t>
    </rPh>
    <rPh sb="18" eb="20">
      <t>サンシュツ</t>
    </rPh>
    <phoneticPr fontId="1"/>
  </si>
  <si>
    <t>保存状況</t>
    <rPh sb="0" eb="2">
      <t>ホゾン</t>
    </rPh>
    <rPh sb="2" eb="4">
      <t>ジョウキョウ</t>
    </rPh>
    <phoneticPr fontId="1"/>
  </si>
  <si>
    <t>特殊条件とは、金庫管理や冷凍保存なと室温・冷所以外の場所。</t>
    <rPh sb="0" eb="2">
      <t>トクシュ</t>
    </rPh>
    <rPh sb="2" eb="4">
      <t>ジョウケン</t>
    </rPh>
    <rPh sb="7" eb="9">
      <t>キンコ</t>
    </rPh>
    <rPh sb="9" eb="11">
      <t>カンリ</t>
    </rPh>
    <rPh sb="12" eb="14">
      <t>レイトウ</t>
    </rPh>
    <rPh sb="14" eb="16">
      <t>ホゾン</t>
    </rPh>
    <rPh sb="18" eb="20">
      <t>シツオン</t>
    </rPh>
    <rPh sb="21" eb="23">
      <t>レイショ</t>
    </rPh>
    <rPh sb="23" eb="25">
      <t>イガイ</t>
    </rPh>
    <rPh sb="26" eb="28">
      <t>バショ</t>
    </rPh>
    <phoneticPr fontId="1"/>
  </si>
  <si>
    <t>C</t>
    <phoneticPr fontId="1"/>
  </si>
  <si>
    <t>保管庫の温度管理記録</t>
    <rPh sb="0" eb="3">
      <t>ホカンコ</t>
    </rPh>
    <rPh sb="4" eb="6">
      <t>オンド</t>
    </rPh>
    <rPh sb="6" eb="8">
      <t>カンリ</t>
    </rPh>
    <rPh sb="8" eb="10">
      <t>キロク</t>
    </rPh>
    <phoneticPr fontId="1"/>
  </si>
  <si>
    <t>H</t>
    <phoneticPr fontId="1"/>
  </si>
  <si>
    <t>毒・劇薬、向精神薬・麻薬は類似した成分や効能効果から判断する。</t>
    <rPh sb="0" eb="1">
      <t>ドク</t>
    </rPh>
    <rPh sb="2" eb="4">
      <t>ゲキヤク</t>
    </rPh>
    <rPh sb="5" eb="9">
      <t>コウセイシンヤク</t>
    </rPh>
    <rPh sb="10" eb="12">
      <t>マヤク</t>
    </rPh>
    <rPh sb="13" eb="15">
      <t>ルイジ</t>
    </rPh>
    <rPh sb="17" eb="19">
      <t>セイブン</t>
    </rPh>
    <rPh sb="20" eb="22">
      <t>コウノウ</t>
    </rPh>
    <rPh sb="22" eb="24">
      <t>コウカ</t>
    </rPh>
    <rPh sb="26" eb="28">
      <t>ハンダン</t>
    </rPh>
    <phoneticPr fontId="1"/>
  </si>
  <si>
    <t>M</t>
    <phoneticPr fontId="1"/>
  </si>
  <si>
    <t>侵襲的機能検査、画像診断回数</t>
    <rPh sb="8" eb="10">
      <t>ガゾウ</t>
    </rPh>
    <rPh sb="10" eb="12">
      <t>シンダン</t>
    </rPh>
    <rPh sb="12" eb="14">
      <t>カイスウ</t>
    </rPh>
    <phoneticPr fontId="1"/>
  </si>
  <si>
    <t>内視鏡検査等、X線、CT、MRI等。</t>
    <rPh sb="0" eb="3">
      <t>ナイシキョウ</t>
    </rPh>
    <rPh sb="3" eb="5">
      <t>ケンサ</t>
    </rPh>
    <rPh sb="5" eb="6">
      <t>トウ</t>
    </rPh>
    <rPh sb="8" eb="9">
      <t>セン</t>
    </rPh>
    <rPh sb="16" eb="17">
      <t>トウ</t>
    </rPh>
    <phoneticPr fontId="1"/>
  </si>
  <si>
    <t>静脈血以外の侵襲を伴う体液採取（動脈血採取、中間尿採取、口腔粘膜採取等）、</t>
    <rPh sb="0" eb="2">
      <t>ジョウミャク</t>
    </rPh>
    <rPh sb="2" eb="3">
      <t>チ</t>
    </rPh>
    <rPh sb="3" eb="5">
      <t>イガイ</t>
    </rPh>
    <rPh sb="6" eb="8">
      <t>シンシュウ</t>
    </rPh>
    <rPh sb="9" eb="10">
      <t>トモナ</t>
    </rPh>
    <rPh sb="11" eb="13">
      <t>タイエキ</t>
    </rPh>
    <rPh sb="13" eb="15">
      <t>サイシュ</t>
    </rPh>
    <rPh sb="16" eb="18">
      <t>ドウミャク</t>
    </rPh>
    <rPh sb="18" eb="19">
      <t>チ</t>
    </rPh>
    <rPh sb="19" eb="21">
      <t>サイシュ</t>
    </rPh>
    <rPh sb="22" eb="24">
      <t>チュウカン</t>
    </rPh>
    <rPh sb="24" eb="25">
      <t>ニョウ</t>
    </rPh>
    <rPh sb="25" eb="27">
      <t>サイシュ</t>
    </rPh>
    <phoneticPr fontId="1"/>
  </si>
  <si>
    <t>提供物品がある場合「有」。</t>
    <rPh sb="0" eb="2">
      <t>テイキョウ</t>
    </rPh>
    <rPh sb="2" eb="4">
      <t>ブッピン</t>
    </rPh>
    <rPh sb="7" eb="9">
      <t>バアイ</t>
    </rPh>
    <rPh sb="10" eb="11">
      <t>アリ</t>
    </rPh>
    <phoneticPr fontId="1"/>
  </si>
  <si>
    <t>保管管理、データ送信がある場合は「有」。</t>
    <rPh sb="8" eb="10">
      <t>ソウシン</t>
    </rPh>
    <rPh sb="13" eb="15">
      <t>バアイ</t>
    </rPh>
    <rPh sb="17" eb="18">
      <t>アリ</t>
    </rPh>
    <phoneticPr fontId="1"/>
  </si>
  <si>
    <t>貸与機器の使用（必須の場合）や電子日誌・アンケート等のための機器の使用、</t>
    <rPh sb="0" eb="2">
      <t>タイヨ</t>
    </rPh>
    <rPh sb="2" eb="4">
      <t>キキ</t>
    </rPh>
    <rPh sb="5" eb="7">
      <t>シヨウ</t>
    </rPh>
    <rPh sb="8" eb="10">
      <t>ヒッス</t>
    </rPh>
    <rPh sb="11" eb="13">
      <t>バアイ</t>
    </rPh>
    <rPh sb="15" eb="17">
      <t>デンシ</t>
    </rPh>
    <rPh sb="17" eb="19">
      <t>ニッシ</t>
    </rPh>
    <rPh sb="25" eb="26">
      <t>トウ</t>
    </rPh>
    <rPh sb="33" eb="35">
      <t>シヨウ</t>
    </rPh>
    <phoneticPr fontId="1"/>
  </si>
  <si>
    <t>【納入予定表】</t>
    <rPh sb="1" eb="3">
      <t>ノウニュウ</t>
    </rPh>
    <rPh sb="3" eb="5">
      <t>ヨテイ</t>
    </rPh>
    <rPh sb="5" eb="6">
      <t>ヒョウ</t>
    </rPh>
    <phoneticPr fontId="1"/>
  </si>
  <si>
    <t>（例）visit●経過</t>
    <rPh sb="1" eb="2">
      <t>レイ</t>
    </rPh>
    <rPh sb="9" eb="11">
      <t>ケイカ</t>
    </rPh>
    <phoneticPr fontId="1"/>
  </si>
  <si>
    <t>3.その他</t>
    <rPh sb="4" eb="5">
      <t>タ</t>
    </rPh>
    <phoneticPr fontId="1"/>
  </si>
  <si>
    <t>ご不明点等ありましたら治験管理室までご連絡ください。</t>
    <rPh sb="1" eb="3">
      <t>フメイ</t>
    </rPh>
    <rPh sb="3" eb="4">
      <t>テン</t>
    </rPh>
    <rPh sb="4" eb="5">
      <t>トウ</t>
    </rPh>
    <rPh sb="11" eb="13">
      <t>チケン</t>
    </rPh>
    <rPh sb="13" eb="16">
      <t>カンリシツ</t>
    </rPh>
    <rPh sb="19" eb="21">
      <t>レンラク</t>
    </rPh>
    <phoneticPr fontId="1"/>
  </si>
  <si>
    <t>上記内容を確認しました。</t>
    <rPh sb="0" eb="2">
      <t>ジョウキ</t>
    </rPh>
    <rPh sb="2" eb="4">
      <t>ナイヨウ</t>
    </rPh>
    <rPh sb="5" eb="7">
      <t>カクニン</t>
    </rPh>
    <phoneticPr fontId="1"/>
  </si>
  <si>
    <t>西暦　年　月　日</t>
    <rPh sb="0" eb="2">
      <t>セイレキ</t>
    </rPh>
    <rPh sb="3" eb="4">
      <t>ネン</t>
    </rPh>
    <rPh sb="5" eb="6">
      <t>ガツ</t>
    </rPh>
    <rPh sb="7" eb="8">
      <t>ニチ</t>
    </rPh>
    <phoneticPr fontId="1"/>
  </si>
  <si>
    <t>内服</t>
    <rPh sb="0" eb="2">
      <t>ナイフク</t>
    </rPh>
    <phoneticPr fontId="1"/>
  </si>
  <si>
    <t>外用</t>
    <rPh sb="0" eb="2">
      <t>ガイヨウ</t>
    </rPh>
    <phoneticPr fontId="1"/>
  </si>
  <si>
    <t>注射</t>
    <rPh sb="0" eb="2">
      <t>チュウシャ</t>
    </rPh>
    <phoneticPr fontId="1"/>
  </si>
  <si>
    <t>オープン</t>
    <phoneticPr fontId="1"/>
  </si>
  <si>
    <t>単盲検</t>
    <rPh sb="0" eb="1">
      <t>タン</t>
    </rPh>
    <rPh sb="1" eb="3">
      <t>モウケン</t>
    </rPh>
    <phoneticPr fontId="1"/>
  </si>
  <si>
    <t>二重盲検</t>
    <rPh sb="0" eb="2">
      <t>ニジュウ</t>
    </rPh>
    <rPh sb="2" eb="4">
      <t>モウケン</t>
    </rPh>
    <phoneticPr fontId="1"/>
  </si>
  <si>
    <t>室温</t>
    <rPh sb="0" eb="2">
      <t>シツオン</t>
    </rPh>
    <phoneticPr fontId="1"/>
  </si>
  <si>
    <t>冷所又は遮光</t>
    <rPh sb="0" eb="2">
      <t>レイショ</t>
    </rPh>
    <rPh sb="2" eb="3">
      <t>マタ</t>
    </rPh>
    <rPh sb="4" eb="6">
      <t>シャコウ</t>
    </rPh>
    <phoneticPr fontId="1"/>
  </si>
  <si>
    <t>特殊条件</t>
    <rPh sb="0" eb="2">
      <t>トクシュ</t>
    </rPh>
    <rPh sb="2" eb="4">
      <t>ジョウケン</t>
    </rPh>
    <phoneticPr fontId="1"/>
  </si>
  <si>
    <t>有</t>
    <rPh sb="0" eb="1">
      <t>ア</t>
    </rPh>
    <phoneticPr fontId="1"/>
  </si>
  <si>
    <t>4週間以内</t>
    <rPh sb="1" eb="3">
      <t>シュウカン</t>
    </rPh>
    <rPh sb="3" eb="5">
      <t>イナイ</t>
    </rPh>
    <phoneticPr fontId="1"/>
  </si>
  <si>
    <t>5～24週</t>
    <rPh sb="4" eb="5">
      <t>シュウ</t>
    </rPh>
    <phoneticPr fontId="1"/>
  </si>
  <si>
    <t>25～49週</t>
    <rPh sb="5" eb="6">
      <t>シュウ</t>
    </rPh>
    <phoneticPr fontId="1"/>
  </si>
  <si>
    <t>単回</t>
    <rPh sb="0" eb="1">
      <t>タン</t>
    </rPh>
    <rPh sb="1" eb="2">
      <t>カイ</t>
    </rPh>
    <phoneticPr fontId="1"/>
  </si>
  <si>
    <t>週</t>
    <rPh sb="0" eb="1">
      <t>シュウ</t>
    </rPh>
    <phoneticPr fontId="1"/>
  </si>
  <si>
    <t>当院設置</t>
    <rPh sb="0" eb="2">
      <t>トウイン</t>
    </rPh>
    <rPh sb="2" eb="4">
      <t>セッチ</t>
    </rPh>
    <phoneticPr fontId="1"/>
  </si>
  <si>
    <t>一般</t>
    <rPh sb="0" eb="2">
      <t>イッパン</t>
    </rPh>
    <phoneticPr fontId="1"/>
  </si>
  <si>
    <t>一種</t>
    <rPh sb="0" eb="2">
      <t>イッシュ</t>
    </rPh>
    <phoneticPr fontId="1"/>
  </si>
  <si>
    <t>時間外</t>
    <rPh sb="0" eb="3">
      <t>ジカンガイ</t>
    </rPh>
    <phoneticPr fontId="1"/>
  </si>
  <si>
    <t>5回以下</t>
    <rPh sb="1" eb="2">
      <t>カイ</t>
    </rPh>
    <rPh sb="2" eb="4">
      <t>イカ</t>
    </rPh>
    <phoneticPr fontId="1"/>
  </si>
  <si>
    <t>6回以上</t>
    <rPh sb="1" eb="2">
      <t>カイ</t>
    </rPh>
    <rPh sb="2" eb="4">
      <t>イジョウ</t>
    </rPh>
    <phoneticPr fontId="1"/>
  </si>
  <si>
    <t>毒・劇薬</t>
    <rPh sb="0" eb="1">
      <t>ドク</t>
    </rPh>
    <rPh sb="2" eb="4">
      <t>ゲキヤク</t>
    </rPh>
    <phoneticPr fontId="1"/>
  </si>
  <si>
    <t>向精神薬・麻薬</t>
    <rPh sb="0" eb="4">
      <t>コウセイシンヤク</t>
    </rPh>
    <rPh sb="5" eb="7">
      <t>マヤク</t>
    </rPh>
    <phoneticPr fontId="1"/>
  </si>
  <si>
    <t>二種</t>
    <rPh sb="0" eb="2">
      <t>ニシュ</t>
    </rPh>
    <phoneticPr fontId="1"/>
  </si>
  <si>
    <t>三種以上</t>
    <rPh sb="0" eb="4">
      <t>サンシュイジョウ</t>
    </rPh>
    <phoneticPr fontId="1"/>
  </si>
  <si>
    <t>急性期</t>
    <rPh sb="0" eb="2">
      <t>キュウセイ</t>
    </rPh>
    <rPh sb="2" eb="3">
      <t>キ</t>
    </rPh>
    <phoneticPr fontId="1"/>
  </si>
  <si>
    <t>3以上</t>
    <rPh sb="1" eb="3">
      <t>イジョウ</t>
    </rPh>
    <phoneticPr fontId="1"/>
  </si>
  <si>
    <t>か月</t>
    <rPh sb="1" eb="2">
      <t>ゲツ</t>
    </rPh>
    <phoneticPr fontId="1"/>
  </si>
  <si>
    <t>目標</t>
    <rPh sb="0" eb="2">
      <t>モクヒョウ</t>
    </rPh>
    <phoneticPr fontId="1"/>
  </si>
  <si>
    <t>症例数</t>
    <rPh sb="0" eb="2">
      <t>ショウレイ</t>
    </rPh>
    <rPh sb="2" eb="3">
      <t>スウ</t>
    </rPh>
    <phoneticPr fontId="1"/>
  </si>
  <si>
    <t>契約期間（予定）</t>
    <rPh sb="0" eb="2">
      <t>ケイヤク</t>
    </rPh>
    <rPh sb="2" eb="4">
      <t>キカン</t>
    </rPh>
    <rPh sb="5" eb="7">
      <t>ヨテイ</t>
    </rPh>
    <phoneticPr fontId="1"/>
  </si>
  <si>
    <t>開始</t>
    <rPh sb="0" eb="2">
      <t>カイシ</t>
    </rPh>
    <phoneticPr fontId="1"/>
  </si>
  <si>
    <t>投与経路</t>
    <rPh sb="0" eb="2">
      <t>トウヨ</t>
    </rPh>
    <rPh sb="2" eb="4">
      <t>ケイロ</t>
    </rPh>
    <phoneticPr fontId="1"/>
  </si>
  <si>
    <t>投与期間</t>
    <rPh sb="0" eb="2">
      <t>トウヨ</t>
    </rPh>
    <rPh sb="2" eb="4">
      <t>キカン</t>
    </rPh>
    <phoneticPr fontId="1"/>
  </si>
  <si>
    <t>回</t>
    <rPh sb="0" eb="1">
      <t>カイ</t>
    </rPh>
    <phoneticPr fontId="1"/>
  </si>
  <si>
    <t>目標</t>
    <rPh sb="0" eb="2">
      <t>モクヒョウ</t>
    </rPh>
    <phoneticPr fontId="1"/>
  </si>
  <si>
    <t>症例数</t>
    <rPh sb="0" eb="2">
      <t>ショウレイ</t>
    </rPh>
    <rPh sb="2" eb="3">
      <t>スウ</t>
    </rPh>
    <phoneticPr fontId="1"/>
  </si>
  <si>
    <t>軽度</t>
    <rPh sb="0" eb="2">
      <t>ケイド</t>
    </rPh>
    <phoneticPr fontId="1"/>
  </si>
  <si>
    <t>外来</t>
    <rPh sb="0" eb="2">
      <t>ガイライ</t>
    </rPh>
    <phoneticPr fontId="1"/>
  </si>
  <si>
    <t>内用・外用</t>
    <rPh sb="0" eb="2">
      <t>ナイヨウ</t>
    </rPh>
    <rPh sb="3" eb="5">
      <t>ガイヨウ</t>
    </rPh>
    <phoneticPr fontId="1"/>
  </si>
  <si>
    <t>成人</t>
    <rPh sb="0" eb="2">
      <t>セイジン</t>
    </rPh>
    <phoneticPr fontId="1"/>
  </si>
  <si>
    <t>19以下</t>
    <rPh sb="2" eb="4">
      <t>イカ</t>
    </rPh>
    <phoneticPr fontId="1"/>
  </si>
  <si>
    <t>4以下</t>
    <rPh sb="1" eb="3">
      <t>イカ</t>
    </rPh>
    <phoneticPr fontId="1"/>
  </si>
  <si>
    <t>49以下</t>
    <rPh sb="2" eb="4">
      <t>イカ</t>
    </rPh>
    <phoneticPr fontId="1"/>
  </si>
  <si>
    <t>中等度</t>
    <rPh sb="0" eb="2">
      <t>チュウトウ</t>
    </rPh>
    <rPh sb="2" eb="3">
      <t>ド</t>
    </rPh>
    <phoneticPr fontId="1"/>
  </si>
  <si>
    <t>入院</t>
    <rPh sb="0" eb="2">
      <t>ニュウイン</t>
    </rPh>
    <phoneticPr fontId="1"/>
  </si>
  <si>
    <t>皮下・筋注</t>
    <rPh sb="0" eb="2">
      <t>ヒカ</t>
    </rPh>
    <rPh sb="3" eb="4">
      <t>キン</t>
    </rPh>
    <rPh sb="4" eb="5">
      <t>チュウ</t>
    </rPh>
    <phoneticPr fontId="1"/>
  </si>
  <si>
    <t>20～29</t>
    <phoneticPr fontId="1"/>
  </si>
  <si>
    <t>5～9</t>
    <phoneticPr fontId="1"/>
  </si>
  <si>
    <t>50～99</t>
    <phoneticPr fontId="1"/>
  </si>
  <si>
    <t>重症・重篤</t>
    <rPh sb="0" eb="2">
      <t>ジュウショウ</t>
    </rPh>
    <rPh sb="3" eb="5">
      <t>ジュウトク</t>
    </rPh>
    <phoneticPr fontId="1"/>
  </si>
  <si>
    <t>静注・特殊</t>
    <rPh sb="0" eb="1">
      <t>ジョウ</t>
    </rPh>
    <rPh sb="1" eb="2">
      <t>チュウ</t>
    </rPh>
    <rPh sb="3" eb="5">
      <t>トクシュ</t>
    </rPh>
    <phoneticPr fontId="1"/>
  </si>
  <si>
    <t>乳児・新生児</t>
    <rPh sb="0" eb="2">
      <t>ニュウジ</t>
    </rPh>
    <rPh sb="3" eb="6">
      <t>シンセイジ</t>
    </rPh>
    <phoneticPr fontId="1"/>
  </si>
  <si>
    <t>30以上</t>
    <rPh sb="2" eb="4">
      <t>イジョウ</t>
    </rPh>
    <phoneticPr fontId="1"/>
  </si>
  <si>
    <t>10以上</t>
    <rPh sb="2" eb="4">
      <t>イジョウ</t>
    </rPh>
    <phoneticPr fontId="1"/>
  </si>
  <si>
    <t>100以上</t>
    <rPh sb="3" eb="5">
      <t>イジョウ</t>
    </rPh>
    <phoneticPr fontId="1"/>
  </si>
  <si>
    <t>有</t>
    <rPh sb="0" eb="1">
      <t>ア</t>
    </rPh>
    <phoneticPr fontId="1"/>
  </si>
  <si>
    <t>―</t>
    <phoneticPr fontId="1"/>
  </si>
  <si>
    <t>（1）治験薬管理費</t>
    <rPh sb="3" eb="6">
      <t>チケンヤク</t>
    </rPh>
    <rPh sb="6" eb="8">
      <t>カンリ</t>
    </rPh>
    <rPh sb="8" eb="9">
      <t>ヒ</t>
    </rPh>
    <phoneticPr fontId="1"/>
  </si>
  <si>
    <t>特殊とは、膀胱内投与、気管内投与、臓器への散布等。</t>
    <rPh sb="0" eb="2">
      <t>トクシュ</t>
    </rPh>
    <rPh sb="5" eb="7">
      <t>ボウコウ</t>
    </rPh>
    <rPh sb="7" eb="8">
      <t>ナイ</t>
    </rPh>
    <rPh sb="8" eb="10">
      <t>トウヨ</t>
    </rPh>
    <rPh sb="11" eb="13">
      <t>キカン</t>
    </rPh>
    <rPh sb="13" eb="14">
      <t>ナイ</t>
    </rPh>
    <rPh sb="14" eb="16">
      <t>トウヨ</t>
    </rPh>
    <rPh sb="17" eb="19">
      <t>ゾウキ</t>
    </rPh>
    <rPh sb="21" eb="23">
      <t>サンプ</t>
    </rPh>
    <rPh sb="23" eb="24">
      <t>トウ</t>
    </rPh>
    <phoneticPr fontId="1"/>
  </si>
  <si>
    <t>契約書に記載の契約期間とし、1か月単位で数える。</t>
    <rPh sb="0" eb="2">
      <t>ケイヤク</t>
    </rPh>
    <rPh sb="2" eb="3">
      <t>ショ</t>
    </rPh>
    <rPh sb="4" eb="6">
      <t>キサイ</t>
    </rPh>
    <rPh sb="7" eb="9">
      <t>ケイヤク</t>
    </rPh>
    <rPh sb="9" eb="11">
      <t>キカン</t>
    </rPh>
    <rPh sb="16" eb="17">
      <t>ツキ</t>
    </rPh>
    <rPh sb="17" eb="19">
      <t>タンイ</t>
    </rPh>
    <rPh sb="20" eb="21">
      <t>カゾ</t>
    </rPh>
    <phoneticPr fontId="1"/>
  </si>
  <si>
    <t>（例：2020年6月（初回審査月）～2021年5月までは300,000円、2021年6月～2022年5月までは100,000円・・・）</t>
    <rPh sb="1" eb="2">
      <t>レイ</t>
    </rPh>
    <rPh sb="7" eb="8">
      <t>ネン</t>
    </rPh>
    <rPh sb="9" eb="10">
      <t>ガツ</t>
    </rPh>
    <rPh sb="11" eb="13">
      <t>ショカイ</t>
    </rPh>
    <rPh sb="13" eb="15">
      <t>シンサ</t>
    </rPh>
    <rPh sb="15" eb="16">
      <t>ツキ</t>
    </rPh>
    <rPh sb="22" eb="23">
      <t>ネン</t>
    </rPh>
    <rPh sb="24" eb="25">
      <t>ガツ</t>
    </rPh>
    <rPh sb="35" eb="36">
      <t>エン</t>
    </rPh>
    <rPh sb="41" eb="42">
      <t>ネン</t>
    </rPh>
    <rPh sb="43" eb="44">
      <t>ガツ</t>
    </rPh>
    <rPh sb="49" eb="50">
      <t>ネン</t>
    </rPh>
    <rPh sb="51" eb="52">
      <t>ガツ</t>
    </rPh>
    <rPh sb="62" eb="63">
      <t>エン</t>
    </rPh>
    <phoneticPr fontId="1"/>
  </si>
  <si>
    <t>1回毎、月割は対応しておりません。</t>
    <rPh sb="7" eb="9">
      <t>タイオウ</t>
    </rPh>
    <phoneticPr fontId="1"/>
  </si>
  <si>
    <t>初回投与時以降の分割割合に特に指定はありません。</t>
    <rPh sb="0" eb="2">
      <t>ショカイ</t>
    </rPh>
    <rPh sb="2" eb="4">
      <t>トウヨ</t>
    </rPh>
    <rPh sb="4" eb="5">
      <t>ジ</t>
    </rPh>
    <rPh sb="5" eb="7">
      <t>イコウ</t>
    </rPh>
    <rPh sb="8" eb="10">
      <t>ブンカツ</t>
    </rPh>
    <rPh sb="10" eb="12">
      <t>ワリアイ</t>
    </rPh>
    <rPh sb="13" eb="14">
      <t>トク</t>
    </rPh>
    <rPh sb="15" eb="17">
      <t>シテイ</t>
    </rPh>
    <phoneticPr fontId="1"/>
  </si>
  <si>
    <r>
      <rPr>
        <sz val="10"/>
        <rFont val="ＭＳ Ｐゴシック"/>
        <family val="3"/>
        <charset val="128"/>
        <scheme val="minor"/>
      </rPr>
      <t>該当箇所に☑を入れてください。</t>
    </r>
    <r>
      <rPr>
        <sz val="10"/>
        <color rgb="FFFF3399"/>
        <rFont val="ＭＳ Ｐゴシック"/>
        <family val="3"/>
        <charset val="128"/>
        <scheme val="minor"/>
      </rPr>
      <t/>
    </r>
    <rPh sb="0" eb="2">
      <t>ガイトウ</t>
    </rPh>
    <rPh sb="2" eb="4">
      <t>カショ</t>
    </rPh>
    <rPh sb="7" eb="8">
      <t>イ</t>
    </rPh>
    <phoneticPr fontId="1"/>
  </si>
  <si>
    <r>
      <t>ポイント算出表・費用明細書の案をご提供いただく際に、</t>
    </r>
    <r>
      <rPr>
        <b/>
        <sz val="10"/>
        <color theme="1"/>
        <rFont val="ＭＳ Ｐゴシック"/>
        <family val="3"/>
        <charset val="128"/>
        <scheme val="minor"/>
      </rPr>
      <t>ポイントの根拠となる資料を添付</t>
    </r>
    <r>
      <rPr>
        <sz val="10"/>
        <color theme="1"/>
        <rFont val="ＭＳ Ｐゴシック"/>
        <family val="3"/>
        <charset val="128"/>
        <scheme val="minor"/>
      </rPr>
      <t>してください。</t>
    </r>
    <rPh sb="4" eb="6">
      <t>サンシュツ</t>
    </rPh>
    <rPh sb="6" eb="7">
      <t>ヒョウ</t>
    </rPh>
    <rPh sb="8" eb="10">
      <t>ヒヨウ</t>
    </rPh>
    <rPh sb="10" eb="13">
      <t>メイサイショ</t>
    </rPh>
    <rPh sb="14" eb="15">
      <t>アン</t>
    </rPh>
    <rPh sb="17" eb="19">
      <t>テイキョウ</t>
    </rPh>
    <rPh sb="23" eb="24">
      <t>サイ</t>
    </rPh>
    <rPh sb="31" eb="33">
      <t>コンキョ</t>
    </rPh>
    <rPh sb="36" eb="38">
      <t>シリョウ</t>
    </rPh>
    <rPh sb="39" eb="41">
      <t>テンプ</t>
    </rPh>
    <phoneticPr fontId="1"/>
  </si>
  <si>
    <t>研究経費ポイント算出表項目Gと同様とする。</t>
    <rPh sb="0" eb="2">
      <t>ケンキュウ</t>
    </rPh>
    <rPh sb="2" eb="4">
      <t>ケイヒ</t>
    </rPh>
    <rPh sb="8" eb="10">
      <t>サンシュツ</t>
    </rPh>
    <rPh sb="10" eb="11">
      <t>ヒョウ</t>
    </rPh>
    <rPh sb="11" eb="13">
      <t>コウモク</t>
    </rPh>
    <rPh sb="15" eb="17">
      <t>ドウヨウ</t>
    </rPh>
    <phoneticPr fontId="1"/>
  </si>
  <si>
    <t>算出基準：初回審査～1年まで300,000円、2年目以降100,000円/年</t>
    <rPh sb="0" eb="2">
      <t>サンシュツ</t>
    </rPh>
    <rPh sb="2" eb="4">
      <t>キジュン</t>
    </rPh>
    <rPh sb="5" eb="7">
      <t>ショカイ</t>
    </rPh>
    <rPh sb="7" eb="9">
      <t>シンサ</t>
    </rPh>
    <rPh sb="11" eb="12">
      <t>ネン</t>
    </rPh>
    <rPh sb="21" eb="22">
      <t>エン</t>
    </rPh>
    <rPh sb="24" eb="25">
      <t>ネン</t>
    </rPh>
    <rPh sb="25" eb="26">
      <t>メ</t>
    </rPh>
    <rPh sb="26" eb="28">
      <t>イコウ</t>
    </rPh>
    <rPh sb="35" eb="36">
      <t>エン</t>
    </rPh>
    <rPh sb="37" eb="38">
      <t>ネン</t>
    </rPh>
    <phoneticPr fontId="1"/>
  </si>
  <si>
    <t>「※成人」は肝障害・腎障害の合併有または高齢者。</t>
    <rPh sb="2" eb="4">
      <t>セイジン</t>
    </rPh>
    <rPh sb="6" eb="7">
      <t>カン</t>
    </rPh>
    <rPh sb="7" eb="9">
      <t>ショウガイ</t>
    </rPh>
    <rPh sb="10" eb="13">
      <t>ジンショウガイ</t>
    </rPh>
    <rPh sb="14" eb="16">
      <t>ガッペイ</t>
    </rPh>
    <rPh sb="16" eb="17">
      <t>アリ</t>
    </rPh>
    <rPh sb="20" eb="23">
      <t>コウレイシャ</t>
    </rPh>
    <phoneticPr fontId="1"/>
  </si>
  <si>
    <t>ポピュレーション</t>
    <phoneticPr fontId="1"/>
  </si>
  <si>
    <t>ポピュレーション</t>
    <phoneticPr fontId="1"/>
  </si>
  <si>
    <t>小児・※成人</t>
    <rPh sb="0" eb="2">
      <t>ショウニ</t>
    </rPh>
    <rPh sb="4" eb="6">
      <t>セイジン</t>
    </rPh>
    <phoneticPr fontId="1"/>
  </si>
  <si>
    <t>進捗に応じた納入の場合、初回投与時の金額は症例実施に係る費用の総額の30～50％相当としてください。</t>
    <rPh sb="0" eb="2">
      <t>シンチョク</t>
    </rPh>
    <rPh sb="3" eb="4">
      <t>オウ</t>
    </rPh>
    <rPh sb="6" eb="8">
      <t>ノウニュウ</t>
    </rPh>
    <rPh sb="9" eb="11">
      <t>バアイ</t>
    </rPh>
    <rPh sb="12" eb="14">
      <t>ショカイ</t>
    </rPh>
    <rPh sb="14" eb="16">
      <t>トウヨ</t>
    </rPh>
    <rPh sb="16" eb="17">
      <t>ジ</t>
    </rPh>
    <rPh sb="18" eb="20">
      <t>キンガク</t>
    </rPh>
    <rPh sb="19" eb="20">
      <t>ノウキン</t>
    </rPh>
    <rPh sb="21" eb="23">
      <t>ショウレイ</t>
    </rPh>
    <rPh sb="23" eb="25">
      <t>ジッシ</t>
    </rPh>
    <rPh sb="26" eb="27">
      <t>カカ</t>
    </rPh>
    <rPh sb="28" eb="30">
      <t>ヒヨウ</t>
    </rPh>
    <rPh sb="31" eb="33">
      <t>ソウガク</t>
    </rPh>
    <rPh sb="40" eb="42">
      <t>ソウトウ</t>
    </rPh>
    <phoneticPr fontId="1"/>
  </si>
  <si>
    <t>当院設置の温度計の記録を確認する場合は「当院設置」。</t>
    <rPh sb="0" eb="2">
      <t>トウイン</t>
    </rPh>
    <rPh sb="2" eb="4">
      <t>セッチ</t>
    </rPh>
    <rPh sb="5" eb="8">
      <t>オンドケイ</t>
    </rPh>
    <rPh sb="9" eb="11">
      <t>キロク</t>
    </rPh>
    <rPh sb="12" eb="14">
      <t>カクニン</t>
    </rPh>
    <rPh sb="16" eb="18">
      <t>バアイ</t>
    </rPh>
    <rPh sb="20" eb="22">
      <t>トウイン</t>
    </rPh>
    <rPh sb="22" eb="24">
      <t>セッチ</t>
    </rPh>
    <phoneticPr fontId="1"/>
  </si>
  <si>
    <t>（50週以上の場合、総週数）</t>
    <rPh sb="10" eb="11">
      <t>ソウ</t>
    </rPh>
    <rPh sb="11" eb="13">
      <t>シュウスウ</t>
    </rPh>
    <phoneticPr fontId="1"/>
  </si>
  <si>
    <t>（50週以上の場合、総週数）</t>
    <rPh sb="3" eb="4">
      <t>シュウ</t>
    </rPh>
    <rPh sb="4" eb="6">
      <t>イジョウ</t>
    </rPh>
    <rPh sb="7" eb="9">
      <t>バアイ</t>
    </rPh>
    <rPh sb="10" eb="11">
      <t>ソウ</t>
    </rPh>
    <rPh sb="11" eb="13">
      <t>シュウスウ</t>
    </rPh>
    <phoneticPr fontId="1"/>
  </si>
  <si>
    <t>長期試験等で週数が定まらない場合は平均的な週数とする。</t>
    <rPh sb="0" eb="2">
      <t>チョウキ</t>
    </rPh>
    <rPh sb="2" eb="4">
      <t>シケン</t>
    </rPh>
    <rPh sb="4" eb="5">
      <t>トウ</t>
    </rPh>
    <rPh sb="6" eb="8">
      <t>シュウスウ</t>
    </rPh>
    <rPh sb="9" eb="10">
      <t>サダ</t>
    </rPh>
    <rPh sb="14" eb="16">
      <t>バアイ</t>
    </rPh>
    <rPh sb="17" eb="20">
      <t>ヘイキンテキ</t>
    </rPh>
    <rPh sb="21" eb="23">
      <t>シュウスウ</t>
    </rPh>
    <phoneticPr fontId="1"/>
  </si>
  <si>
    <t>特記すべき事項がある場合は費用明細書備考欄を使用してください。</t>
    <rPh sb="0" eb="2">
      <t>トッキ</t>
    </rPh>
    <rPh sb="5" eb="7">
      <t>ジコウ</t>
    </rPh>
    <rPh sb="10" eb="12">
      <t>バアイ</t>
    </rPh>
    <rPh sb="13" eb="15">
      <t>ヒヨウ</t>
    </rPh>
    <rPh sb="15" eb="18">
      <t>メイサイショ</t>
    </rPh>
    <rPh sb="18" eb="20">
      <t>ビコウ</t>
    </rPh>
    <rPh sb="20" eb="21">
      <t>ラン</t>
    </rPh>
    <rPh sb="22" eb="24">
      <t>シヨウ</t>
    </rPh>
    <phoneticPr fontId="1"/>
  </si>
  <si>
    <t>・</t>
    <phoneticPr fontId="1"/>
  </si>
  <si>
    <t>・</t>
    <phoneticPr fontId="1"/>
  </si>
  <si>
    <t>初回審査～1年までは300,000円、2年目以降は100,000円/年となります。</t>
    <rPh sb="0" eb="2">
      <t>ショカイ</t>
    </rPh>
    <rPh sb="2" eb="4">
      <t>シンサ</t>
    </rPh>
    <rPh sb="6" eb="7">
      <t>ネン</t>
    </rPh>
    <rPh sb="17" eb="18">
      <t>エン</t>
    </rPh>
    <rPh sb="20" eb="24">
      <t>ネンメイコウ</t>
    </rPh>
    <rPh sb="32" eb="33">
      <t>エン</t>
    </rPh>
    <rPh sb="34" eb="35">
      <t>ネン</t>
    </rPh>
    <phoneticPr fontId="1"/>
  </si>
  <si>
    <t>①IRB審査等費用</t>
    <rPh sb="6" eb="7">
      <t>トウ</t>
    </rPh>
    <phoneticPr fontId="1"/>
  </si>
  <si>
    <t>②病院事務費</t>
    <phoneticPr fontId="1"/>
  </si>
  <si>
    <t>③病院管理費</t>
    <phoneticPr fontId="1"/>
  </si>
  <si>
    <t>①1症例あたりの研究費</t>
    <phoneticPr fontId="1"/>
  </si>
  <si>
    <t>規定外来院など治験担当医師が必要と判断した場合も含む）の費用です。</t>
    <rPh sb="0" eb="2">
      <t>キテイ</t>
    </rPh>
    <rPh sb="2" eb="3">
      <t>ガイ</t>
    </rPh>
    <rPh sb="3" eb="5">
      <t>ライイン</t>
    </rPh>
    <rPh sb="7" eb="9">
      <t>チケン</t>
    </rPh>
    <rPh sb="9" eb="11">
      <t>タントウ</t>
    </rPh>
    <rPh sb="11" eb="13">
      <t>イシ</t>
    </rPh>
    <rPh sb="14" eb="16">
      <t>ヒツヨウ</t>
    </rPh>
    <rPh sb="17" eb="19">
      <t>ハンダン</t>
    </rPh>
    <rPh sb="21" eb="23">
      <t>バアイ</t>
    </rPh>
    <rPh sb="24" eb="25">
      <t>フク</t>
    </rPh>
    <rPh sb="28" eb="30">
      <t>ヒヨウ</t>
    </rPh>
    <phoneticPr fontId="1"/>
  </si>
  <si>
    <t>（税法の改正により消費税及び地方消費税が変動した場合には、変動後の税率により計算します。）</t>
    <rPh sb="1" eb="3">
      <t>ゼイホウ</t>
    </rPh>
    <rPh sb="4" eb="6">
      <t>カイセイ</t>
    </rPh>
    <rPh sb="9" eb="12">
      <t>ショウヒゼイ</t>
    </rPh>
    <rPh sb="12" eb="13">
      <t>オヨ</t>
    </rPh>
    <rPh sb="14" eb="16">
      <t>チホウ</t>
    </rPh>
    <rPh sb="16" eb="19">
      <t>ショウヒゼイ</t>
    </rPh>
    <rPh sb="20" eb="22">
      <t>ヘンドウ</t>
    </rPh>
    <rPh sb="24" eb="26">
      <t>バアイ</t>
    </rPh>
    <rPh sb="29" eb="31">
      <t>ヘンドウ</t>
    </rPh>
    <rPh sb="31" eb="32">
      <t>ゴ</t>
    </rPh>
    <rPh sb="33" eb="35">
      <t>ゼイリツ</t>
    </rPh>
    <rPh sb="38" eb="40">
      <t>ケイサン</t>
    </rPh>
    <phoneticPr fontId="1"/>
  </si>
  <si>
    <t>「複数ある項目のいずれかを満たす」の場合はその項目を1ずつ数える。</t>
    <rPh sb="1" eb="3">
      <t>フクスウ</t>
    </rPh>
    <rPh sb="5" eb="7">
      <t>コウモク</t>
    </rPh>
    <rPh sb="13" eb="14">
      <t>ミ</t>
    </rPh>
    <rPh sb="18" eb="20">
      <t>バアイ</t>
    </rPh>
    <rPh sb="23" eb="25">
      <t>コウモク</t>
    </rPh>
    <rPh sb="29" eb="30">
      <t>カゾ</t>
    </rPh>
    <phoneticPr fontId="1"/>
  </si>
  <si>
    <t>の欄に必要事項を入力してください（契約期間は年月まで）。</t>
    <rPh sb="1" eb="2">
      <t>ラン</t>
    </rPh>
    <rPh sb="3" eb="5">
      <t>ヒツヨウ</t>
    </rPh>
    <rPh sb="5" eb="7">
      <t>ジコウ</t>
    </rPh>
    <rPh sb="8" eb="10">
      <t>ニュウリョク</t>
    </rPh>
    <rPh sb="17" eb="19">
      <t>ケイヤク</t>
    </rPh>
    <rPh sb="19" eb="21">
      <t>キカン</t>
    </rPh>
    <rPh sb="22" eb="23">
      <t>ネン</t>
    </rPh>
    <rPh sb="23" eb="24">
      <t>ツキ</t>
    </rPh>
    <phoneticPr fontId="1"/>
  </si>
  <si>
    <t>1症例あたりの研究費（合計ポイント×6,000円×0.8）</t>
    <rPh sb="1" eb="3">
      <t>ショウレイ</t>
    </rPh>
    <rPh sb="7" eb="10">
      <t>ケンキュウヒ</t>
    </rPh>
    <rPh sb="11" eb="13">
      <t>ゴウケイ</t>
    </rPh>
    <rPh sb="23" eb="24">
      <t>エン</t>
    </rPh>
    <phoneticPr fontId="1"/>
  </si>
  <si>
    <t>様式3-1（医薬品製造販売後臨床試験）</t>
    <rPh sb="0" eb="2">
      <t>ヨウシキ</t>
    </rPh>
    <rPh sb="6" eb="9">
      <t>イヤクヒン</t>
    </rPh>
    <rPh sb="9" eb="11">
      <t>セイゾウ</t>
    </rPh>
    <rPh sb="11" eb="13">
      <t>ハンバイ</t>
    </rPh>
    <rPh sb="13" eb="14">
      <t>ゴ</t>
    </rPh>
    <rPh sb="14" eb="16">
      <t>リンショウ</t>
    </rPh>
    <rPh sb="16" eb="18">
      <t>シケン</t>
    </rPh>
    <phoneticPr fontId="1"/>
  </si>
  <si>
    <t>1症例あたりの観察期中止脱落症例に係る費用（合計ポイント×6,000円×0.8）</t>
    <rPh sb="1" eb="3">
      <t>ショウレイ</t>
    </rPh>
    <rPh sb="7" eb="9">
      <t>カンサツ</t>
    </rPh>
    <rPh sb="9" eb="10">
      <t>キ</t>
    </rPh>
    <rPh sb="10" eb="12">
      <t>チュウシ</t>
    </rPh>
    <rPh sb="12" eb="14">
      <t>ダツラク</t>
    </rPh>
    <rPh sb="14" eb="16">
      <t>ショウレイ</t>
    </rPh>
    <rPh sb="17" eb="18">
      <t>カカ</t>
    </rPh>
    <rPh sb="19" eb="21">
      <t>ヒヨウ</t>
    </rPh>
    <rPh sb="22" eb="24">
      <t>ゴウケイ</t>
    </rPh>
    <rPh sb="34" eb="35">
      <t>エン</t>
    </rPh>
    <phoneticPr fontId="1"/>
  </si>
  <si>
    <t>1来院につき10,000円、1入院につき10,000円です。</t>
    <rPh sb="1" eb="3">
      <t>ライイン</t>
    </rPh>
    <rPh sb="12" eb="13">
      <t>エン</t>
    </rPh>
    <rPh sb="15" eb="17">
      <t>ニュウイン</t>
    </rPh>
    <rPh sb="26" eb="27">
      <t>エン</t>
    </rPh>
    <phoneticPr fontId="1"/>
  </si>
  <si>
    <t>算出基準：様式1-1（2）　合計ポイント×6,000円×0.8</t>
    <rPh sb="0" eb="2">
      <t>サンシュツ</t>
    </rPh>
    <rPh sb="2" eb="4">
      <t>キジュン</t>
    </rPh>
    <rPh sb="5" eb="7">
      <t>ヨウシキ</t>
    </rPh>
    <rPh sb="14" eb="16">
      <t>ゴウケイ</t>
    </rPh>
    <rPh sb="26" eb="27">
      <t>エン</t>
    </rPh>
    <phoneticPr fontId="1"/>
  </si>
  <si>
    <t>1回の来院または入院につき10,000円</t>
    <rPh sb="1" eb="2">
      <t>カイ</t>
    </rPh>
    <rPh sb="3" eb="5">
      <t>ライイン</t>
    </rPh>
    <rPh sb="8" eb="10">
      <t>ニュウイン</t>
    </rPh>
    <rPh sb="19" eb="20">
      <t>エン</t>
    </rPh>
    <phoneticPr fontId="1"/>
  </si>
  <si>
    <t>算出基準：様式1-1（1）　合計ポイント×6,000円×0.8</t>
    <rPh sb="0" eb="2">
      <t>サンシュツ</t>
    </rPh>
    <rPh sb="2" eb="4">
      <t>キジュン</t>
    </rPh>
    <rPh sb="5" eb="7">
      <t>ヨウシキ</t>
    </rPh>
    <rPh sb="14" eb="16">
      <t>ゴウケイ</t>
    </rPh>
    <rPh sb="26" eb="27">
      <t>エン</t>
    </rPh>
    <phoneticPr fontId="1"/>
  </si>
  <si>
    <t>算出基準：様式1-2　合計ポイント×1,500円×症例数×0.8</t>
    <rPh sb="0" eb="2">
      <t>サンシュツ</t>
    </rPh>
    <rPh sb="2" eb="4">
      <t>キジュン</t>
    </rPh>
    <rPh sb="5" eb="7">
      <t>ヨウシキ</t>
    </rPh>
    <rPh sb="11" eb="13">
      <t>ゴウケイ</t>
    </rPh>
    <rPh sb="23" eb="24">
      <t>エン</t>
    </rPh>
    <rPh sb="25" eb="27">
      <t>ショウレイ</t>
    </rPh>
    <rPh sb="27" eb="28">
      <t>スウ</t>
    </rPh>
    <phoneticPr fontId="1"/>
  </si>
  <si>
    <t>様式3-3（医薬品製造販売後臨床試験）</t>
    <rPh sb="0" eb="2">
      <t>ヨウシキ</t>
    </rPh>
    <rPh sb="6" eb="9">
      <t>イヤクヒン</t>
    </rPh>
    <rPh sb="9" eb="18">
      <t>セイゾウハンバイゴリンショウシケン</t>
    </rPh>
    <phoneticPr fontId="1"/>
  </si>
  <si>
    <t>試験薬の剤型</t>
    <rPh sb="0" eb="2">
      <t>シケン</t>
    </rPh>
    <rPh sb="2" eb="3">
      <t>ヤク</t>
    </rPh>
    <rPh sb="4" eb="6">
      <t>ザイケイ</t>
    </rPh>
    <phoneticPr fontId="1"/>
  </si>
  <si>
    <t>試験薬の種目</t>
    <rPh sb="0" eb="2">
      <t>シケン</t>
    </rPh>
    <rPh sb="2" eb="3">
      <t>ヤク</t>
    </rPh>
    <rPh sb="4" eb="6">
      <t>シュモク</t>
    </rPh>
    <phoneticPr fontId="1"/>
  </si>
  <si>
    <t>試験契約期間</t>
    <rPh sb="0" eb="2">
      <t>シケン</t>
    </rPh>
    <rPh sb="2" eb="4">
      <t>ケイヤク</t>
    </rPh>
    <rPh sb="4" eb="6">
      <t>キカン</t>
    </rPh>
    <phoneticPr fontId="1"/>
  </si>
  <si>
    <t>試験薬規格数</t>
    <rPh sb="0" eb="2">
      <t>シケン</t>
    </rPh>
    <rPh sb="2" eb="3">
      <t>ヤク</t>
    </rPh>
    <rPh sb="3" eb="5">
      <t>キカク</t>
    </rPh>
    <rPh sb="5" eb="6">
      <t>スウ</t>
    </rPh>
    <phoneticPr fontId="1"/>
  </si>
  <si>
    <t>試験薬以外の物品等の管理</t>
    <rPh sb="0" eb="2">
      <t>シケン</t>
    </rPh>
    <rPh sb="2" eb="3">
      <t>クスリ</t>
    </rPh>
    <rPh sb="3" eb="5">
      <t>イガイ</t>
    </rPh>
    <rPh sb="6" eb="8">
      <t>ブッピン</t>
    </rPh>
    <rPh sb="8" eb="9">
      <t>トウ</t>
    </rPh>
    <rPh sb="10" eb="12">
      <t>カンリ</t>
    </rPh>
    <phoneticPr fontId="1"/>
  </si>
  <si>
    <t>試験薬管理費（合計ポイント×1,500円×症例数×0.8）</t>
    <rPh sb="0" eb="2">
      <t>シケン</t>
    </rPh>
    <rPh sb="2" eb="3">
      <t>ヤク</t>
    </rPh>
    <rPh sb="3" eb="5">
      <t>カンリ</t>
    </rPh>
    <rPh sb="5" eb="6">
      <t>ヒ</t>
    </rPh>
    <rPh sb="7" eb="9">
      <t>ゴウケイ</t>
    </rPh>
    <rPh sb="19" eb="20">
      <t>エン</t>
    </rPh>
    <rPh sb="21" eb="23">
      <t>ショウレイ</t>
    </rPh>
    <rPh sb="23" eb="24">
      <t>スウ</t>
    </rPh>
    <phoneticPr fontId="1"/>
  </si>
  <si>
    <t>1症例あたりの試験薬管理費（合計ポイント×1,500円）</t>
    <rPh sb="1" eb="3">
      <t>ショウレイ</t>
    </rPh>
    <rPh sb="7" eb="9">
      <t>シケン</t>
    </rPh>
    <rPh sb="9" eb="10">
      <t>ヤク</t>
    </rPh>
    <rPh sb="10" eb="12">
      <t>カンリ</t>
    </rPh>
    <rPh sb="12" eb="13">
      <t>ヒ</t>
    </rPh>
    <rPh sb="14" eb="16">
      <t>ゴウケイ</t>
    </rPh>
    <rPh sb="26" eb="27">
      <t>エン</t>
    </rPh>
    <phoneticPr fontId="1"/>
  </si>
  <si>
    <t>試験責任医師：</t>
    <rPh sb="0" eb="2">
      <t>シケン</t>
    </rPh>
    <rPh sb="2" eb="4">
      <t>セキニン</t>
    </rPh>
    <rPh sb="4" eb="6">
      <t>イシ</t>
    </rPh>
    <phoneticPr fontId="1"/>
  </si>
  <si>
    <t>試験薬管理者：</t>
    <rPh sb="0" eb="2">
      <t>シケン</t>
    </rPh>
    <rPh sb="2" eb="3">
      <t>ヤク</t>
    </rPh>
    <rPh sb="3" eb="6">
      <t>カンリシャ</t>
    </rPh>
    <phoneticPr fontId="1"/>
  </si>
  <si>
    <t>様式3-2（医薬品製造販売後臨床試験）</t>
    <rPh sb="0" eb="2">
      <t>ヨウシキ</t>
    </rPh>
    <rPh sb="6" eb="9">
      <t>イヤクヒン</t>
    </rPh>
    <rPh sb="9" eb="18">
      <t>セイゾウハンバイゴリンショウシケン</t>
    </rPh>
    <phoneticPr fontId="1"/>
  </si>
  <si>
    <t>②試験薬管理費</t>
    <rPh sb="1" eb="3">
      <t>シケン</t>
    </rPh>
    <rPh sb="3" eb="4">
      <t>ヤク</t>
    </rPh>
    <rPh sb="4" eb="6">
      <t>カンリ</t>
    </rPh>
    <rPh sb="6" eb="7">
      <t>ヒ</t>
    </rPh>
    <phoneticPr fontId="1"/>
  </si>
  <si>
    <t>以下の試験の実施に係る費用の明細は下記のとおりです。なお、各費用には別途消費税及び地方消費税が加算されます。</t>
    <rPh sb="0" eb="2">
      <t>イカ</t>
    </rPh>
    <rPh sb="3" eb="5">
      <t>シケン</t>
    </rPh>
    <rPh sb="6" eb="8">
      <t>ジッシ</t>
    </rPh>
    <rPh sb="9" eb="10">
      <t>カカ</t>
    </rPh>
    <rPh sb="11" eb="13">
      <t>ヒヨウ</t>
    </rPh>
    <rPh sb="14" eb="16">
      <t>メイサイ</t>
    </rPh>
    <rPh sb="17" eb="19">
      <t>カキ</t>
    </rPh>
    <rPh sb="29" eb="32">
      <t>カクヒヨウ</t>
    </rPh>
    <rPh sb="34" eb="36">
      <t>ベット</t>
    </rPh>
    <rPh sb="36" eb="39">
      <t>ショウヒゼイ</t>
    </rPh>
    <rPh sb="39" eb="40">
      <t>オヨ</t>
    </rPh>
    <rPh sb="41" eb="43">
      <t>チホウ</t>
    </rPh>
    <rPh sb="43" eb="46">
      <t>ショウヒゼイ</t>
    </rPh>
    <rPh sb="47" eb="49">
      <t>カサン</t>
    </rPh>
    <phoneticPr fontId="1"/>
  </si>
  <si>
    <t>試験実施に係る費用明細書</t>
    <rPh sb="0" eb="2">
      <t>シケン</t>
    </rPh>
    <rPh sb="2" eb="4">
      <t>ジッシ</t>
    </rPh>
    <rPh sb="5" eb="6">
      <t>カカ</t>
    </rPh>
    <rPh sb="7" eb="9">
      <t>ヒヨウ</t>
    </rPh>
    <rPh sb="9" eb="12">
      <t>メイサイショ</t>
    </rPh>
    <phoneticPr fontId="1"/>
  </si>
  <si>
    <t>試験薬初回投与時</t>
    <rPh sb="0" eb="2">
      <t>シケン</t>
    </rPh>
    <rPh sb="2" eb="3">
      <t>ヤク</t>
    </rPh>
    <rPh sb="3" eb="5">
      <t>ショカイ</t>
    </rPh>
    <rPh sb="5" eb="7">
      <t>トウヨ</t>
    </rPh>
    <rPh sb="7" eb="8">
      <t>ジ</t>
    </rPh>
    <phoneticPr fontId="1"/>
  </si>
  <si>
    <t>試験薬管理費ポイント算出表</t>
    <rPh sb="0" eb="2">
      <t>シケン</t>
    </rPh>
    <rPh sb="2" eb="3">
      <t>ヤク</t>
    </rPh>
    <rPh sb="3" eb="5">
      <t>カンリ</t>
    </rPh>
    <rPh sb="5" eb="6">
      <t>ヒ</t>
    </rPh>
    <rPh sb="10" eb="12">
      <t>サンシュツ</t>
    </rPh>
    <rPh sb="12" eb="13">
      <t>ヒョウ</t>
    </rPh>
    <phoneticPr fontId="1"/>
  </si>
  <si>
    <t>当該試験専用</t>
    <rPh sb="0" eb="2">
      <t>トウガイ</t>
    </rPh>
    <rPh sb="2" eb="4">
      <t>シケン</t>
    </rPh>
    <rPh sb="4" eb="6">
      <t>センヨウ</t>
    </rPh>
    <phoneticPr fontId="1"/>
  </si>
  <si>
    <t>医薬品製造販売後臨床試験ポイント算出表・費用明細書の注意事項</t>
    <rPh sb="0" eb="3">
      <t>イヤクヒン</t>
    </rPh>
    <rPh sb="3" eb="12">
      <t>セイゾウハンバイゴリンショウシケン</t>
    </rPh>
    <rPh sb="16" eb="18">
      <t>サンシュツ</t>
    </rPh>
    <rPh sb="18" eb="19">
      <t>ヒョウ</t>
    </rPh>
    <rPh sb="20" eb="22">
      <t>ヒヨウ</t>
    </rPh>
    <rPh sb="22" eb="25">
      <t>メイサイショ</t>
    </rPh>
    <rPh sb="26" eb="28">
      <t>チュウイ</t>
    </rPh>
    <rPh sb="28" eb="30">
      <t>ジコウ</t>
    </rPh>
    <phoneticPr fontId="1"/>
  </si>
  <si>
    <t>Fix後、確認日付と責任医師/試験薬管理者名が記載されたFix版を提供します。</t>
    <rPh sb="3" eb="4">
      <t>ゴ</t>
    </rPh>
    <rPh sb="5" eb="7">
      <t>カクニン</t>
    </rPh>
    <rPh sb="7" eb="9">
      <t>ヒヅケ</t>
    </rPh>
    <rPh sb="10" eb="12">
      <t>セキニン</t>
    </rPh>
    <rPh sb="12" eb="14">
      <t>イシ</t>
    </rPh>
    <rPh sb="15" eb="17">
      <t>シケン</t>
    </rPh>
    <rPh sb="17" eb="18">
      <t>ヤク</t>
    </rPh>
    <rPh sb="18" eb="21">
      <t>カンリシャ</t>
    </rPh>
    <rPh sb="21" eb="22">
      <t>ナ</t>
    </rPh>
    <rPh sb="23" eb="25">
      <t>キサイ</t>
    </rPh>
    <rPh sb="31" eb="32">
      <t>バン</t>
    </rPh>
    <rPh sb="33" eb="35">
      <t>テイキョウ</t>
    </rPh>
    <phoneticPr fontId="1"/>
  </si>
  <si>
    <t>試験薬以外の物品管理等</t>
    <rPh sb="0" eb="2">
      <t>シケン</t>
    </rPh>
    <rPh sb="2" eb="3">
      <t>クスリ</t>
    </rPh>
    <rPh sb="3" eb="5">
      <t>イガイ</t>
    </rPh>
    <rPh sb="6" eb="8">
      <t>ブッピン</t>
    </rPh>
    <rPh sb="8" eb="10">
      <t>カンリ</t>
    </rPh>
    <rPh sb="10" eb="11">
      <t>トウ</t>
    </rPh>
    <phoneticPr fontId="1"/>
  </si>
  <si>
    <t>試験薬の取り扱い上必要な機器、また飲料水やサプリメント等、管理が必要な</t>
    <rPh sb="0" eb="2">
      <t>シケン</t>
    </rPh>
    <rPh sb="2" eb="3">
      <t>ヤク</t>
    </rPh>
    <rPh sb="4" eb="5">
      <t>ト</t>
    </rPh>
    <rPh sb="6" eb="7">
      <t>アツカ</t>
    </rPh>
    <rPh sb="8" eb="9">
      <t>ジョウ</t>
    </rPh>
    <rPh sb="9" eb="11">
      <t>ヒツヨウ</t>
    </rPh>
    <rPh sb="12" eb="14">
      <t>キキ</t>
    </rPh>
    <rPh sb="17" eb="19">
      <t>インリョウ</t>
    </rPh>
    <rPh sb="19" eb="20">
      <t>ミズ</t>
    </rPh>
    <rPh sb="27" eb="28">
      <t>トウ</t>
    </rPh>
    <rPh sb="29" eb="31">
      <t>カンリ</t>
    </rPh>
    <phoneticPr fontId="1"/>
  </si>
  <si>
    <t>費用明細書（様式3-3）について</t>
    <rPh sb="0" eb="2">
      <t>ヒヨウ</t>
    </rPh>
    <rPh sb="2" eb="5">
      <t>メイサイショ</t>
    </rPh>
    <rPh sb="6" eb="8">
      <t>ヨウシキ</t>
    </rPh>
    <phoneticPr fontId="1"/>
  </si>
  <si>
    <t>試験薬管理費ポイント算出表（様式3-2）について</t>
    <rPh sb="0" eb="2">
      <t>シケン</t>
    </rPh>
    <rPh sb="2" eb="3">
      <t>ヤク</t>
    </rPh>
    <rPh sb="3" eb="5">
      <t>カンリ</t>
    </rPh>
    <rPh sb="5" eb="6">
      <t>ヒ</t>
    </rPh>
    <rPh sb="10" eb="12">
      <t>サンシュツ</t>
    </rPh>
    <rPh sb="12" eb="13">
      <t>ヒョウ</t>
    </rPh>
    <rPh sb="14" eb="16">
      <t>ヨウシキ</t>
    </rPh>
    <phoneticPr fontId="1"/>
  </si>
  <si>
    <t>研究費ポイント算出表（様式3-1）について</t>
    <rPh sb="0" eb="2">
      <t>ケンキュウ</t>
    </rPh>
    <rPh sb="7" eb="9">
      <t>サンシュツ</t>
    </rPh>
    <rPh sb="9" eb="10">
      <t>ヒョウ</t>
    </rPh>
    <rPh sb="11" eb="13">
      <t>ヨウシキ</t>
    </rPh>
    <phoneticPr fontId="1"/>
  </si>
  <si>
    <t>試験に必要な光熱水料、消耗品費、印刷製本費、通信運搬費、記録等の保存に要する費用です。</t>
    <rPh sb="0" eb="2">
      <t>シケン</t>
    </rPh>
    <rPh sb="3" eb="5">
      <t>ヒツヨウ</t>
    </rPh>
    <rPh sb="6" eb="8">
      <t>コウネツ</t>
    </rPh>
    <rPh sb="8" eb="9">
      <t>スイ</t>
    </rPh>
    <rPh sb="9" eb="10">
      <t>リョウ</t>
    </rPh>
    <rPh sb="11" eb="13">
      <t>ショウモウ</t>
    </rPh>
    <rPh sb="13" eb="14">
      <t>ヒン</t>
    </rPh>
    <rPh sb="14" eb="15">
      <t>ヒ</t>
    </rPh>
    <rPh sb="16" eb="18">
      <t>インサツ</t>
    </rPh>
    <rPh sb="18" eb="20">
      <t>セイホン</t>
    </rPh>
    <rPh sb="20" eb="21">
      <t>ヒ</t>
    </rPh>
    <rPh sb="22" eb="24">
      <t>ツウシン</t>
    </rPh>
    <rPh sb="24" eb="26">
      <t>ウンパン</t>
    </rPh>
    <rPh sb="26" eb="27">
      <t>ヒ</t>
    </rPh>
    <rPh sb="28" eb="30">
      <t>キロク</t>
    </rPh>
    <rPh sb="30" eb="31">
      <t>トウ</t>
    </rPh>
    <rPh sb="32" eb="34">
      <t>ホゾン</t>
    </rPh>
    <rPh sb="35" eb="36">
      <t>ヨウ</t>
    </rPh>
    <rPh sb="38" eb="40">
      <t>ヒヨウ</t>
    </rPh>
    <phoneticPr fontId="1"/>
  </si>
  <si>
    <t>試験に関連して必要となる研究（類似薬品の研究、対象疾患の研究、多施設間の研究協議、補充的な非臨床研究、</t>
    <rPh sb="0" eb="2">
      <t>シケン</t>
    </rPh>
    <rPh sb="3" eb="5">
      <t>カンレン</t>
    </rPh>
    <rPh sb="7" eb="9">
      <t>ヒツヨウ</t>
    </rPh>
    <rPh sb="12" eb="14">
      <t>ケンキュウ</t>
    </rPh>
    <rPh sb="15" eb="17">
      <t>ルイジ</t>
    </rPh>
    <rPh sb="17" eb="19">
      <t>ヤクヒン</t>
    </rPh>
    <rPh sb="20" eb="22">
      <t>ケンキュウ</t>
    </rPh>
    <rPh sb="23" eb="25">
      <t>タイショウ</t>
    </rPh>
    <rPh sb="25" eb="27">
      <t>シッカン</t>
    </rPh>
    <rPh sb="28" eb="30">
      <t>ケンキュウ</t>
    </rPh>
    <rPh sb="31" eb="32">
      <t>タ</t>
    </rPh>
    <rPh sb="32" eb="34">
      <t>シセツ</t>
    </rPh>
    <rPh sb="34" eb="35">
      <t>カン</t>
    </rPh>
    <phoneticPr fontId="1"/>
  </si>
  <si>
    <t>試験薬投与に至った症例数に応じて請求します。</t>
    <rPh sb="0" eb="2">
      <t>シケン</t>
    </rPh>
    <rPh sb="2" eb="3">
      <t>クスリ</t>
    </rPh>
    <rPh sb="3" eb="5">
      <t>トウヨ</t>
    </rPh>
    <rPh sb="6" eb="7">
      <t>イタ</t>
    </rPh>
    <rPh sb="9" eb="11">
      <t>ショウレイ</t>
    </rPh>
    <rPh sb="11" eb="12">
      <t>スウ</t>
    </rPh>
    <rPh sb="13" eb="14">
      <t>オウ</t>
    </rPh>
    <rPh sb="16" eb="18">
      <t>セイキュウ</t>
    </rPh>
    <phoneticPr fontId="1"/>
  </si>
  <si>
    <t>同意取得後、試験薬投与に至らなかった症例について請求します。</t>
    <rPh sb="0" eb="2">
      <t>ドウイ</t>
    </rPh>
    <rPh sb="2" eb="4">
      <t>シュトク</t>
    </rPh>
    <rPh sb="4" eb="5">
      <t>ゴ</t>
    </rPh>
    <rPh sb="6" eb="8">
      <t>シケン</t>
    </rPh>
    <rPh sb="8" eb="9">
      <t>クスリ</t>
    </rPh>
    <rPh sb="9" eb="11">
      <t>トウヨ</t>
    </rPh>
    <rPh sb="12" eb="13">
      <t>イタ</t>
    </rPh>
    <rPh sb="18" eb="20">
      <t>ショウレイ</t>
    </rPh>
    <rPh sb="24" eb="26">
      <t>セイキュウ</t>
    </rPh>
    <phoneticPr fontId="1"/>
  </si>
  <si>
    <t>初回投与時一括納入の場合、【納入予定表】は「試験薬初回投与時」欄を100％とし、金額を入力してください。</t>
    <rPh sb="0" eb="2">
      <t>ショカイ</t>
    </rPh>
    <rPh sb="2" eb="4">
      <t>トウヨ</t>
    </rPh>
    <rPh sb="4" eb="5">
      <t>ジ</t>
    </rPh>
    <rPh sb="5" eb="7">
      <t>イッカツ</t>
    </rPh>
    <rPh sb="7" eb="9">
      <t>ノウニュウ</t>
    </rPh>
    <rPh sb="10" eb="12">
      <t>バアイ</t>
    </rPh>
    <rPh sb="14" eb="16">
      <t>ノウニュウ</t>
    </rPh>
    <rPh sb="16" eb="18">
      <t>ヨテイ</t>
    </rPh>
    <rPh sb="18" eb="19">
      <t>ヒョウ</t>
    </rPh>
    <rPh sb="22" eb="24">
      <t>シケン</t>
    </rPh>
    <rPh sb="24" eb="25">
      <t>クスリ</t>
    </rPh>
    <rPh sb="25" eb="27">
      <t>ショカイ</t>
    </rPh>
    <rPh sb="27" eb="29">
      <t>トウヨ</t>
    </rPh>
    <rPh sb="29" eb="30">
      <t>ジ</t>
    </rPh>
    <rPh sb="31" eb="32">
      <t>ラン</t>
    </rPh>
    <rPh sb="40" eb="42">
      <t>キンガク</t>
    </rPh>
    <rPh sb="43" eb="45">
      <t>ニュウリョク</t>
    </rPh>
    <phoneticPr fontId="1"/>
  </si>
  <si>
    <t>機械損料、建物使用料、その他①②に該当しない試験関連費用です。</t>
    <rPh sb="22" eb="24">
      <t>シケン</t>
    </rPh>
    <phoneticPr fontId="1"/>
  </si>
  <si>
    <t>請求は年度末及び試験終了時です。</t>
    <rPh sb="0" eb="2">
      <t>セイキュウ</t>
    </rPh>
    <rPh sb="3" eb="6">
      <t>ネンドマツ</t>
    </rPh>
    <rPh sb="6" eb="7">
      <t>オヨ</t>
    </rPh>
    <rPh sb="8" eb="10">
      <t>シケン</t>
    </rPh>
    <rPh sb="10" eb="12">
      <t>シュウリョウ</t>
    </rPh>
    <rPh sb="12" eb="13">
      <t>ジ</t>
    </rPh>
    <phoneticPr fontId="1"/>
  </si>
  <si>
    <t>交通費の負担増等、試験参加に伴う被験者の負担を軽減するため（有害事象発現等の安全性確認による</t>
    <rPh sb="0" eb="3">
      <t>コウツウヒ</t>
    </rPh>
    <rPh sb="4" eb="7">
      <t>フタンゾウ</t>
    </rPh>
    <rPh sb="7" eb="8">
      <t>トウ</t>
    </rPh>
    <rPh sb="9" eb="11">
      <t>シケン</t>
    </rPh>
    <rPh sb="11" eb="13">
      <t>サンカ</t>
    </rPh>
    <rPh sb="14" eb="15">
      <t>トモナ</t>
    </rPh>
    <rPh sb="16" eb="19">
      <t>ヒケンシャ</t>
    </rPh>
    <rPh sb="20" eb="22">
      <t>フタン</t>
    </rPh>
    <rPh sb="23" eb="25">
      <t>ケイゲン</t>
    </rPh>
    <rPh sb="30" eb="32">
      <t>ユウガイ</t>
    </rPh>
    <rPh sb="32" eb="34">
      <t>ジショウ</t>
    </rPh>
    <rPh sb="34" eb="36">
      <t>ハツゲン</t>
    </rPh>
    <rPh sb="36" eb="37">
      <t>トウ</t>
    </rPh>
    <rPh sb="38" eb="40">
      <t>アンゼン</t>
    </rPh>
    <rPh sb="40" eb="41">
      <t>セイ</t>
    </rPh>
    <rPh sb="41" eb="43">
      <t>カクニン</t>
    </rPh>
    <phoneticPr fontId="1"/>
  </si>
  <si>
    <t>請求は年度末及び試験終了時です。来院記録表（写）を添付します。</t>
    <rPh sb="0" eb="2">
      <t>セイキュウ</t>
    </rPh>
    <rPh sb="3" eb="6">
      <t>ネンドマツ</t>
    </rPh>
    <rPh sb="6" eb="7">
      <t>オヨ</t>
    </rPh>
    <rPh sb="8" eb="10">
      <t>シケン</t>
    </rPh>
    <rPh sb="10" eb="12">
      <t>シュウリョウ</t>
    </rPh>
    <rPh sb="12" eb="13">
      <t>ジ</t>
    </rPh>
    <rPh sb="16" eb="18">
      <t>ライイン</t>
    </rPh>
    <rPh sb="18" eb="20">
      <t>キロク</t>
    </rPh>
    <rPh sb="20" eb="21">
      <t>ヒョウ</t>
    </rPh>
    <rPh sb="22" eb="23">
      <t>ウツ</t>
    </rPh>
    <rPh sb="25" eb="27">
      <t>テンプ</t>
    </rPh>
    <phoneticPr fontId="1"/>
  </si>
  <si>
    <t>試験のための診療費は1か月毎に別途請求します。</t>
    <rPh sb="0" eb="2">
      <t>シケン</t>
    </rPh>
    <phoneticPr fontId="1"/>
  </si>
  <si>
    <t>直接閲覧（試験実施計画書の範囲内））に要する費用です。</t>
    <rPh sb="0" eb="2">
      <t>チョクセツ</t>
    </rPh>
    <rPh sb="2" eb="4">
      <t>エツラン</t>
    </rPh>
    <rPh sb="5" eb="7">
      <t>シケン</t>
    </rPh>
    <rPh sb="7" eb="9">
      <t>ジッシ</t>
    </rPh>
    <rPh sb="9" eb="12">
      <t>ケイカクショ</t>
    </rPh>
    <rPh sb="13" eb="16">
      <t>ハンイナイ</t>
    </rPh>
    <rPh sb="19" eb="20">
      <t>ヨウ</t>
    </rPh>
    <rPh sb="22" eb="24">
      <t>ヒヨウ</t>
    </rPh>
    <phoneticPr fontId="1"/>
  </si>
  <si>
    <t>対照薬、プラセボも含めた使用する試験薬の総規格数。</t>
    <rPh sb="0" eb="2">
      <t>タイショウ</t>
    </rPh>
    <rPh sb="2" eb="3">
      <t>ヤク</t>
    </rPh>
    <rPh sb="9" eb="10">
      <t>フク</t>
    </rPh>
    <rPh sb="12" eb="14">
      <t>シヨウ</t>
    </rPh>
    <rPh sb="16" eb="18">
      <t>シケン</t>
    </rPh>
    <rPh sb="18" eb="19">
      <t>ヤク</t>
    </rPh>
    <rPh sb="20" eb="21">
      <t>ソウ</t>
    </rPh>
    <rPh sb="21" eb="23">
      <t>キカク</t>
    </rPh>
    <rPh sb="23" eb="24">
      <t>スウ</t>
    </rPh>
    <phoneticPr fontId="1"/>
  </si>
  <si>
    <t>急性期試験の場合「急性期」。</t>
    <rPh sb="0" eb="3">
      <t>キュウセイキ</t>
    </rPh>
    <rPh sb="3" eb="5">
      <t>シケン</t>
    </rPh>
    <rPh sb="6" eb="8">
      <t>バアイ</t>
    </rPh>
    <rPh sb="9" eb="12">
      <t>キュウセイキ</t>
    </rPh>
    <phoneticPr fontId="1"/>
  </si>
  <si>
    <t>PK・PD採血、PGｘ用採血など試験特有の検査。</t>
    <rPh sb="5" eb="7">
      <t>サイケツ</t>
    </rPh>
    <rPh sb="11" eb="12">
      <t>ヨウ</t>
    </rPh>
    <rPh sb="12" eb="14">
      <t>サイケツ</t>
    </rPh>
    <rPh sb="16" eb="18">
      <t>シケン</t>
    </rPh>
    <rPh sb="18" eb="20">
      <t>トクユウ</t>
    </rPh>
    <rPh sb="21" eb="23">
      <t>ケンサ</t>
    </rPh>
    <phoneticPr fontId="1"/>
  </si>
  <si>
    <t>上記以外（貸与）の温度計の設置・記録が必須の場合は「当該試験専用」。</t>
    <rPh sb="0" eb="2">
      <t>ジョウキ</t>
    </rPh>
    <rPh sb="2" eb="4">
      <t>イガイ</t>
    </rPh>
    <rPh sb="5" eb="7">
      <t>タイヨ</t>
    </rPh>
    <rPh sb="9" eb="12">
      <t>オンドケイ</t>
    </rPh>
    <rPh sb="13" eb="15">
      <t>セッチ</t>
    </rPh>
    <rPh sb="16" eb="18">
      <t>キロク</t>
    </rPh>
    <rPh sb="19" eb="21">
      <t>ヒッス</t>
    </rPh>
    <rPh sb="22" eb="24">
      <t>バアイ</t>
    </rPh>
    <rPh sb="26" eb="28">
      <t>トウガイ</t>
    </rPh>
    <rPh sb="28" eb="30">
      <t>シケン</t>
    </rPh>
    <rPh sb="30" eb="32">
      <t>センヨウ</t>
    </rPh>
    <phoneticPr fontId="1"/>
  </si>
  <si>
    <t>要素毎に該当するポイントを求め、A～Rのポイントの合計をその試験の合計ポイントとし、1症例あたりの研究費を算出する。</t>
    <rPh sb="0" eb="2">
      <t>ヨウソ</t>
    </rPh>
    <rPh sb="2" eb="3">
      <t>ゴト</t>
    </rPh>
    <rPh sb="4" eb="6">
      <t>ガイトウ</t>
    </rPh>
    <rPh sb="13" eb="14">
      <t>モト</t>
    </rPh>
    <rPh sb="25" eb="27">
      <t>ゴウケイ</t>
    </rPh>
    <rPh sb="30" eb="32">
      <t>シケン</t>
    </rPh>
    <rPh sb="33" eb="35">
      <t>ゴウケイ</t>
    </rPh>
    <rPh sb="43" eb="45">
      <t>ショウレイ</t>
    </rPh>
    <rPh sb="49" eb="52">
      <t>ケンキュウヒ</t>
    </rPh>
    <rPh sb="53" eb="55">
      <t>サンシュツ</t>
    </rPh>
    <phoneticPr fontId="1"/>
  </si>
  <si>
    <t>S</t>
    <phoneticPr fontId="1"/>
  </si>
  <si>
    <t>T</t>
    <phoneticPr fontId="1"/>
  </si>
  <si>
    <t>観察期に実施する要素毎に該当するポイントを求め、S～Wのポイント合計を観察期中止脱落症例（同意を取得し、規定の</t>
    <rPh sb="0" eb="2">
      <t>カンサツ</t>
    </rPh>
    <rPh sb="2" eb="3">
      <t>キ</t>
    </rPh>
    <rPh sb="4" eb="6">
      <t>ジッシ</t>
    </rPh>
    <rPh sb="8" eb="10">
      <t>ヨウソ</t>
    </rPh>
    <rPh sb="10" eb="11">
      <t>ゴト</t>
    </rPh>
    <rPh sb="12" eb="14">
      <t>ガイトウ</t>
    </rPh>
    <rPh sb="21" eb="22">
      <t>モト</t>
    </rPh>
    <rPh sb="32" eb="34">
      <t>ゴウケイ</t>
    </rPh>
    <rPh sb="35" eb="37">
      <t>カンサツ</t>
    </rPh>
    <rPh sb="37" eb="38">
      <t>キ</t>
    </rPh>
    <rPh sb="38" eb="40">
      <t>チュウシ</t>
    </rPh>
    <rPh sb="40" eb="42">
      <t>ダツラク</t>
    </rPh>
    <rPh sb="42" eb="44">
      <t>ショウレイ</t>
    </rPh>
    <rPh sb="45" eb="47">
      <t>ドウイ</t>
    </rPh>
    <rPh sb="48" eb="50">
      <t>シュトク</t>
    </rPh>
    <rPh sb="52" eb="54">
      <t>キテイ</t>
    </rPh>
    <phoneticPr fontId="1"/>
  </si>
  <si>
    <t>研究費ポイント算出表の項目Qと同様とする。</t>
    <rPh sb="0" eb="3">
      <t>ケンキュウヒ</t>
    </rPh>
    <rPh sb="7" eb="9">
      <t>サンシュツ</t>
    </rPh>
    <rPh sb="9" eb="10">
      <t>ヒョウ</t>
    </rPh>
    <rPh sb="11" eb="13">
      <t>コウモク</t>
    </rPh>
    <rPh sb="15" eb="17">
      <t>ドウヨウ</t>
    </rPh>
    <phoneticPr fontId="1"/>
  </si>
  <si>
    <t>請求額合計（確認用）</t>
    <rPh sb="0" eb="2">
      <t>セイキュウ</t>
    </rPh>
    <rPh sb="2" eb="3">
      <t>ガク</t>
    </rPh>
    <rPh sb="3" eb="5">
      <t>ゴウケイ</t>
    </rPh>
    <rPh sb="6" eb="9">
      <t>カクニンヨウ</t>
    </rPh>
    <phoneticPr fontId="1"/>
  </si>
  <si>
    <t>50週以上の場合は25～49週にチェックし、かつ総週数を入力する。</t>
    <rPh sb="2" eb="3">
      <t>シュウ</t>
    </rPh>
    <rPh sb="3" eb="5">
      <t>イジョウ</t>
    </rPh>
    <rPh sb="6" eb="8">
      <t>バアイ</t>
    </rPh>
    <rPh sb="14" eb="15">
      <t>シュウ</t>
    </rPh>
    <rPh sb="24" eb="25">
      <t>ソウ</t>
    </rPh>
    <rPh sb="25" eb="27">
      <t>シュウスウ</t>
    </rPh>
    <rPh sb="28" eb="30">
      <t>ニュウリョク</t>
    </rPh>
    <phoneticPr fontId="1"/>
  </si>
  <si>
    <t>50週以上の場合は25週ごとに9ポイント加算。</t>
    <rPh sb="2" eb="3">
      <t>シュウ</t>
    </rPh>
    <rPh sb="3" eb="5">
      <t>イジョウ</t>
    </rPh>
    <rPh sb="6" eb="8">
      <t>バアイ</t>
    </rPh>
    <rPh sb="11" eb="12">
      <t>シュウ</t>
    </rPh>
    <rPh sb="20" eb="22">
      <t>カサン</t>
    </rPh>
    <phoneticPr fontId="1"/>
  </si>
  <si>
    <t>一般的検査・非侵襲的機能検査・画像診断項目数</t>
    <rPh sb="0" eb="3">
      <t>イッパンテキ</t>
    </rPh>
    <rPh sb="3" eb="5">
      <t>ケンサ</t>
    </rPh>
    <rPh sb="6" eb="10">
      <t>ヒシンシュウテキ</t>
    </rPh>
    <rPh sb="10" eb="12">
      <t>キノウ</t>
    </rPh>
    <rPh sb="12" eb="14">
      <t>ケンサ</t>
    </rPh>
    <rPh sb="15" eb="17">
      <t>ガゾウ</t>
    </rPh>
    <rPh sb="17" eb="19">
      <t>シンダン</t>
    </rPh>
    <rPh sb="19" eb="21">
      <t>コウモク</t>
    </rPh>
    <rPh sb="21" eb="22">
      <t>スウ</t>
    </rPh>
    <phoneticPr fontId="1"/>
  </si>
  <si>
    <t>備品費（機械器具）</t>
  </si>
  <si>
    <t>当該治験に必要な機械器具の購入に要する費用　　　　　　　　　　　　算出基準：当該機械器具等の購入金額</t>
  </si>
  <si>
    <t>人件費</t>
  </si>
  <si>
    <t>当該治験遂行のために人員の雇用が必要な場合に要する費用　　　　算出基準：当院の給与規程による</t>
  </si>
  <si>
    <t>契約終了後のモニタリング</t>
  </si>
  <si>
    <t>契約期間終了後のモニタリングに要する費用　　　　　　　　　　　　　　　算出基準：100,000円/回</t>
  </si>
  <si>
    <t>GCP実地調査対応費</t>
  </si>
  <si>
    <t>規制当局によるGCP実地調査対応費（準備費用含む）　　　　　　　　　　算出基準：100,000円</t>
  </si>
  <si>
    <t>原則契約締結時一括納入となります。</t>
    <rPh sb="0" eb="2">
      <t>ゲンソク</t>
    </rPh>
    <rPh sb="2" eb="4">
      <t>ケイヤク</t>
    </rPh>
    <rPh sb="4" eb="6">
      <t>テイケツ</t>
    </rPh>
    <rPh sb="6" eb="7">
      <t>ジ</t>
    </rPh>
    <rPh sb="7" eb="9">
      <t>イッカツ</t>
    </rPh>
    <rPh sb="9" eb="11">
      <t>ノウニュウ</t>
    </rPh>
    <phoneticPr fontId="1"/>
  </si>
  <si>
    <t>スタッフトレーニング（薬剤師以外）</t>
    <rPh sb="11" eb="14">
      <t>ヤクザイシ</t>
    </rPh>
    <rPh sb="14" eb="16">
      <t>イガイ</t>
    </rPh>
    <phoneticPr fontId="1"/>
  </si>
  <si>
    <t>スタッフトレーニング</t>
    <phoneticPr fontId="1"/>
  </si>
  <si>
    <t>看護師や技師等スタッフのトレーニング及びその記録が必要な場合「有」。</t>
    <rPh sb="0" eb="3">
      <t>カンゴシ</t>
    </rPh>
    <rPh sb="4" eb="6">
      <t>ギシ</t>
    </rPh>
    <rPh sb="6" eb="7">
      <t>トウ</t>
    </rPh>
    <rPh sb="18" eb="19">
      <t>オヨ</t>
    </rPh>
    <rPh sb="22" eb="24">
      <t>キロク</t>
    </rPh>
    <rPh sb="25" eb="27">
      <t>ヒツヨウ</t>
    </rPh>
    <rPh sb="28" eb="30">
      <t>バアイ</t>
    </rPh>
    <rPh sb="31" eb="32">
      <t>アリ</t>
    </rPh>
    <phoneticPr fontId="1"/>
  </si>
  <si>
    <t>区分</t>
    <rPh sb="0" eb="2">
      <t>クブン</t>
    </rPh>
    <phoneticPr fontId="1"/>
  </si>
  <si>
    <t>契約月合計</t>
    <rPh sb="0" eb="5">
      <t>ケイヤクヅキゴウケイ</t>
    </rPh>
    <phoneticPr fontId="1"/>
  </si>
  <si>
    <t>契約月合計</t>
    <rPh sb="0" eb="5">
      <t>ケイヤクヅキゴウケイ</t>
    </rPh>
    <phoneticPr fontId="1"/>
  </si>
  <si>
    <t>期間延長・症例追加等で費用が発生する場合、新たにポイント表を作成してください。</t>
    <rPh sb="0" eb="2">
      <t>キカン</t>
    </rPh>
    <rPh sb="2" eb="4">
      <t>エンチョウ</t>
    </rPh>
    <rPh sb="5" eb="7">
      <t>ショウレイ</t>
    </rPh>
    <rPh sb="7" eb="9">
      <t>ツイカ</t>
    </rPh>
    <rPh sb="9" eb="10">
      <t>トウ</t>
    </rPh>
    <rPh sb="11" eb="13">
      <t>ヒヨウ</t>
    </rPh>
    <rPh sb="14" eb="16">
      <t>ハッセイ</t>
    </rPh>
    <rPh sb="18" eb="20">
      <t>バアイ</t>
    </rPh>
    <rPh sb="21" eb="22">
      <t>アラ</t>
    </rPh>
    <rPh sb="28" eb="29">
      <t>ヒョウ</t>
    </rPh>
    <rPh sb="30" eb="32">
      <t>サクセイ</t>
    </rPh>
    <phoneticPr fontId="1"/>
  </si>
  <si>
    <t>試験終了報告、再評価等の報告は、契約満了後であっても費用はかかりません。</t>
    <rPh sb="0" eb="2">
      <t>シケン</t>
    </rPh>
    <rPh sb="2" eb="4">
      <t>シュウリョウ</t>
    </rPh>
    <rPh sb="4" eb="6">
      <t>ホウコク</t>
    </rPh>
    <rPh sb="7" eb="10">
      <t>サイヒョウカ</t>
    </rPh>
    <rPh sb="10" eb="11">
      <t>トウ</t>
    </rPh>
    <rPh sb="12" eb="14">
      <t>ホウコク</t>
    </rPh>
    <rPh sb="16" eb="18">
      <t>ケイヤク</t>
    </rPh>
    <rPh sb="18" eb="20">
      <t>マンリョウ</t>
    </rPh>
    <rPh sb="20" eb="21">
      <t>ゴ</t>
    </rPh>
    <rPh sb="26" eb="28">
      <t>ヒヨウ</t>
    </rPh>
    <phoneticPr fontId="1"/>
  </si>
  <si>
    <t>症例追加や期間延長等で追加費用が発生する場合は、変更契約書締結時に請求します。</t>
    <rPh sb="0" eb="2">
      <t>ショウレイ</t>
    </rPh>
    <rPh sb="2" eb="4">
      <t>ツイカ</t>
    </rPh>
    <rPh sb="5" eb="7">
      <t>キカン</t>
    </rPh>
    <rPh sb="7" eb="9">
      <t>エンチョウ</t>
    </rPh>
    <rPh sb="9" eb="10">
      <t>トウ</t>
    </rPh>
    <rPh sb="11" eb="13">
      <t>ツイカ</t>
    </rPh>
    <rPh sb="13" eb="15">
      <t>ヒヨウ</t>
    </rPh>
    <rPh sb="16" eb="18">
      <t>ハッセイ</t>
    </rPh>
    <rPh sb="20" eb="22">
      <t>バアイ</t>
    </rPh>
    <rPh sb="24" eb="26">
      <t>ヘンコウ</t>
    </rPh>
    <rPh sb="26" eb="29">
      <t>ケイヤクショ</t>
    </rPh>
    <rPh sb="29" eb="31">
      <t>テイケツ</t>
    </rPh>
    <rPh sb="31" eb="32">
      <t>ジ</t>
    </rPh>
    <rPh sb="33" eb="35">
      <t>セイキュウ</t>
    </rPh>
    <phoneticPr fontId="1"/>
  </si>
  <si>
    <t>迅速審査費用、外部委員への謝金が含まれます。</t>
    <rPh sb="0" eb="2">
      <t>ジンソク</t>
    </rPh>
    <rPh sb="2" eb="4">
      <t>シンサ</t>
    </rPh>
    <rPh sb="4" eb="6">
      <t>ヒヨウ</t>
    </rPh>
    <rPh sb="7" eb="9">
      <t>ガイブ</t>
    </rPh>
    <rPh sb="9" eb="11">
      <t>イイン</t>
    </rPh>
    <rPh sb="13" eb="15">
      <t>シャキン</t>
    </rPh>
    <rPh sb="16" eb="17">
      <t>フク</t>
    </rPh>
    <phoneticPr fontId="1"/>
  </si>
  <si>
    <t>治験関連文書の保存は文書管理システムによる電磁的保存になります。治験実施中は別途費用がかかります。</t>
    <rPh sb="0" eb="6">
      <t>チケンカンレンブンショ</t>
    </rPh>
    <rPh sb="7" eb="9">
      <t>ホゾン</t>
    </rPh>
    <rPh sb="10" eb="14">
      <t>ブンショカンリ</t>
    </rPh>
    <rPh sb="21" eb="26">
      <t>デンジテキホゾン</t>
    </rPh>
    <rPh sb="32" eb="34">
      <t>チケン</t>
    </rPh>
    <rPh sb="34" eb="37">
      <t>ジッシチュウ</t>
    </rPh>
    <rPh sb="38" eb="40">
      <t>ベット</t>
    </rPh>
    <rPh sb="40" eb="42">
      <t>ヒヨウ</t>
    </rPh>
    <phoneticPr fontId="1"/>
  </si>
  <si>
    <t>③事前準備費</t>
    <rPh sb="1" eb="6">
      <t>ジゼンジュンビヒ</t>
    </rPh>
    <phoneticPr fontId="1"/>
  </si>
  <si>
    <t>10,000円×契約月</t>
    <rPh sb="6" eb="7">
      <t>エン</t>
    </rPh>
    <rPh sb="8" eb="11">
      <t>ケイヤクヅキ</t>
    </rPh>
    <phoneticPr fontId="1"/>
  </si>
  <si>
    <t>⑤病院事務費</t>
    <rPh sb="1" eb="3">
      <t>ビョウイン</t>
    </rPh>
    <rPh sb="3" eb="6">
      <t>ジムヒ</t>
    </rPh>
    <phoneticPr fontId="1"/>
  </si>
  <si>
    <t>⑥病院管理費</t>
    <rPh sb="1" eb="3">
      <t>ビョウイン</t>
    </rPh>
    <rPh sb="3" eb="5">
      <t>カンリ</t>
    </rPh>
    <rPh sb="5" eb="6">
      <t>ヒ</t>
    </rPh>
    <phoneticPr fontId="1"/>
  </si>
  <si>
    <t>算出基準：上記費用（②＋③＋④）×20％</t>
    <rPh sb="0" eb="2">
      <t>サンシュツ</t>
    </rPh>
    <rPh sb="2" eb="4">
      <t>キジュン</t>
    </rPh>
    <rPh sb="5" eb="7">
      <t>ジョウキ</t>
    </rPh>
    <rPh sb="7" eb="9">
      <t>ヒヨウ</t>
    </rPh>
    <phoneticPr fontId="1"/>
  </si>
  <si>
    <t>算出基準：上記費用（②＋③＋④＋⑤）×30％</t>
    <rPh sb="0" eb="2">
      <t>サンシュツ</t>
    </rPh>
    <rPh sb="2" eb="4">
      <t>キジュン</t>
    </rPh>
    <rPh sb="5" eb="7">
      <t>ジョウキ</t>
    </rPh>
    <rPh sb="7" eb="9">
      <t>ヒヨウ</t>
    </rPh>
    <phoneticPr fontId="1"/>
  </si>
  <si>
    <t>算出基準：上記費用（①＋②）×30％</t>
    <rPh sb="0" eb="2">
      <t>サンシュツ</t>
    </rPh>
    <rPh sb="2" eb="4">
      <t>キジュン</t>
    </rPh>
    <rPh sb="5" eb="7">
      <t>ジョウキ</t>
    </rPh>
    <rPh sb="7" eb="9">
      <t>ヒヨウ</t>
    </rPh>
    <phoneticPr fontId="1"/>
  </si>
  <si>
    <t>150,000円（初回契約時のみ算出）</t>
    <rPh sb="7" eb="8">
      <t>エン</t>
    </rPh>
    <rPh sb="9" eb="14">
      <t>ショカイケイヤクジ</t>
    </rPh>
    <rPh sb="16" eb="18">
      <t>サンシュツ</t>
    </rPh>
    <phoneticPr fontId="1"/>
  </si>
  <si>
    <t>③事前準備費</t>
    <rPh sb="1" eb="6">
      <t>ジゼンジュンビヒ</t>
    </rPh>
    <phoneticPr fontId="1"/>
  </si>
  <si>
    <t>合意～契約までに必要な事務手続き、院内体制の整備等に必要な費用です。初回契約時のみ算定します。</t>
    <rPh sb="0" eb="2">
      <t>ゴウイ</t>
    </rPh>
    <rPh sb="3" eb="5">
      <t>ケイヤク</t>
    </rPh>
    <rPh sb="8" eb="10">
      <t>ヒツヨウ</t>
    </rPh>
    <rPh sb="11" eb="15">
      <t>ジムテツヅ</t>
    </rPh>
    <rPh sb="17" eb="21">
      <t>インナイタイセイ</t>
    </rPh>
    <rPh sb="22" eb="25">
      <t>セイビトウ</t>
    </rPh>
    <rPh sb="26" eb="28">
      <t>ヒツヨウ</t>
    </rPh>
    <rPh sb="29" eb="31">
      <t>ヒヨウ</t>
    </rPh>
    <rPh sb="34" eb="39">
      <t>ショカイケイヤクジ</t>
    </rPh>
    <rPh sb="41" eb="43">
      <t>サンテイ</t>
    </rPh>
    <phoneticPr fontId="1"/>
  </si>
  <si>
    <t>④治験事務局費</t>
    <rPh sb="1" eb="6">
      <t>チケンジムキョク</t>
    </rPh>
    <rPh sb="6" eb="7">
      <t>ヒ</t>
    </rPh>
    <phoneticPr fontId="1"/>
  </si>
  <si>
    <t>⑤病院事務費</t>
    <phoneticPr fontId="1"/>
  </si>
  <si>
    <t>⑥病院管理費</t>
    <phoneticPr fontId="1"/>
  </si>
  <si>
    <t>機械損料、建物使用料、その他①～⑤に該当しない試験関連費用です。</t>
    <rPh sb="0" eb="2">
      <t>キカイ</t>
    </rPh>
    <rPh sb="2" eb="4">
      <t>ソンリョウ</t>
    </rPh>
    <rPh sb="5" eb="7">
      <t>タテモノ</t>
    </rPh>
    <rPh sb="7" eb="10">
      <t>シヨウリョウ</t>
    </rPh>
    <rPh sb="13" eb="14">
      <t>タ</t>
    </rPh>
    <rPh sb="18" eb="20">
      <t>ガイトウ</t>
    </rPh>
    <rPh sb="23" eb="25">
      <t>シケン</t>
    </rPh>
    <rPh sb="25" eb="27">
      <t>カンレン</t>
    </rPh>
    <rPh sb="27" eb="29">
      <t>ヒヨウ</t>
    </rPh>
    <phoneticPr fontId="1"/>
  </si>
  <si>
    <t>④試験事務局費</t>
    <rPh sb="1" eb="3">
      <t>シケン</t>
    </rPh>
    <rPh sb="3" eb="6">
      <t>ジムキョク</t>
    </rPh>
    <rPh sb="6" eb="7">
      <t>ヒ</t>
    </rPh>
    <phoneticPr fontId="1"/>
  </si>
  <si>
    <t>治験事務局の運営に必要な費用です。人件費、試験実施中の事務手続き等に係る費用です。</t>
    <rPh sb="0" eb="1">
      <t>オサム</t>
    </rPh>
    <rPh sb="1" eb="4">
      <t>ジムキョク</t>
    </rPh>
    <rPh sb="5" eb="7">
      <t>ウンエイ</t>
    </rPh>
    <rPh sb="8" eb="10">
      <t>ヒツヨウ</t>
    </rPh>
    <rPh sb="11" eb="13">
      <t>ヒヨウ</t>
    </rPh>
    <rPh sb="16" eb="19">
      <t>ジンケンヒ</t>
    </rPh>
    <rPh sb="21" eb="23">
      <t>シケン</t>
    </rPh>
    <rPh sb="23" eb="25">
      <t>ジッシ</t>
    </rPh>
    <rPh sb="25" eb="26">
      <t>チュウ</t>
    </rPh>
    <rPh sb="26" eb="30">
      <t>ジムテツヅ</t>
    </rPh>
    <rPh sb="31" eb="32">
      <t>ナド</t>
    </rPh>
    <rPh sb="33" eb="34">
      <t>カカ</t>
    </rPh>
    <rPh sb="35" eb="37">
      <t>ヒヨウ</t>
    </rPh>
    <phoneticPr fontId="1"/>
  </si>
  <si>
    <t>治験事務局の運営に必要な費用です。人件費、試験実施中の事務手続き等に係る費用です。</t>
    <rPh sb="0" eb="2">
      <t>チケン</t>
    </rPh>
    <rPh sb="2" eb="5">
      <t>ジムキョク</t>
    </rPh>
    <rPh sb="6" eb="8">
      <t>ウンエイ</t>
    </rPh>
    <rPh sb="9" eb="11">
      <t>ヒツヨウ</t>
    </rPh>
    <rPh sb="12" eb="14">
      <t>ヒヨウ</t>
    </rPh>
    <rPh sb="17" eb="20">
      <t>ジンケンヒ</t>
    </rPh>
    <rPh sb="21" eb="23">
      <t>シケン</t>
    </rPh>
    <rPh sb="23" eb="26">
      <t>ジッシチュウ</t>
    </rPh>
    <rPh sb="27" eb="29">
      <t>ジム</t>
    </rPh>
    <rPh sb="29" eb="31">
      <t>テツヅ</t>
    </rPh>
    <rPh sb="32" eb="33">
      <t>トウ</t>
    </rPh>
    <rPh sb="34" eb="35">
      <t>カカ</t>
    </rPh>
    <rPh sb="36" eb="38">
      <t>ヒヨウ</t>
    </rPh>
    <phoneticPr fontId="1"/>
  </si>
  <si>
    <t>文書管理クラウドシステム
利用料</t>
    <rPh sb="0" eb="2">
      <t>ブンショ</t>
    </rPh>
    <rPh sb="2" eb="4">
      <t>カンリ</t>
    </rPh>
    <rPh sb="13" eb="16">
      <t>リヨウリョウ</t>
    </rPh>
    <phoneticPr fontId="1"/>
  </si>
  <si>
    <t>当該治験の記録の作成・授受・保存等に要する費用
算出基準：　契約締結年度 10,000円/月　　次年度以降 120,000円/年度</t>
    <rPh sb="0" eb="4">
      <t>トウガイチケン</t>
    </rPh>
    <rPh sb="5" eb="7">
      <t>キロク</t>
    </rPh>
    <rPh sb="8" eb="10">
      <t>サクセイ</t>
    </rPh>
    <rPh sb="11" eb="13">
      <t>ジュジュ</t>
    </rPh>
    <rPh sb="14" eb="16">
      <t>ホゾン</t>
    </rPh>
    <rPh sb="16" eb="17">
      <t>ナド</t>
    </rPh>
    <rPh sb="18" eb="19">
      <t>ヨウ</t>
    </rPh>
    <rPh sb="21" eb="23">
      <t>ヒヨウ</t>
    </rPh>
    <rPh sb="24" eb="28">
      <t>サンシュツキジュン</t>
    </rPh>
    <rPh sb="30" eb="32">
      <t>ケイヤク</t>
    </rPh>
    <rPh sb="32" eb="34">
      <t>テイケツ</t>
    </rPh>
    <rPh sb="34" eb="36">
      <t>ネンド</t>
    </rPh>
    <rPh sb="43" eb="44">
      <t>エン</t>
    </rPh>
    <rPh sb="45" eb="46">
      <t>ツキ</t>
    </rPh>
    <rPh sb="48" eb="53">
      <t>ジネンドイコウ</t>
    </rPh>
    <rPh sb="61" eb="62">
      <t>エン</t>
    </rPh>
    <rPh sb="63" eb="65">
      <t>ネンド</t>
    </rPh>
    <phoneticPr fontId="1"/>
  </si>
  <si>
    <t>研究費の納入期限は納入通知書発行日から30日以内です。対応が難しい場合は事前にご相談ください。</t>
    <rPh sb="0" eb="3">
      <t>ケンキュウヒ</t>
    </rPh>
    <rPh sb="4" eb="6">
      <t>ノウニュウ</t>
    </rPh>
    <rPh sb="6" eb="8">
      <t>キゲン</t>
    </rPh>
    <rPh sb="9" eb="11">
      <t>ノウニュウ</t>
    </rPh>
    <rPh sb="11" eb="14">
      <t>ツウチショ</t>
    </rPh>
    <rPh sb="14" eb="17">
      <t>ハッコウビ</t>
    </rPh>
    <rPh sb="21" eb="22">
      <t>ニチ</t>
    </rPh>
    <rPh sb="22" eb="24">
      <t>イナイ</t>
    </rPh>
    <rPh sb="27" eb="29">
      <t>タイオウ</t>
    </rPh>
    <rPh sb="30" eb="31">
      <t>ムズカ</t>
    </rPh>
    <rPh sb="33" eb="35">
      <t>バアイ</t>
    </rPh>
    <rPh sb="36" eb="38">
      <t>ジゼン</t>
    </rPh>
    <rPh sb="40" eb="42">
      <t>ソウダン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</si>
</sst>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yyyy&quot;年&quot;m&quot;月&quot;d&quot;日&quot;;@"/>
    <numFmt numFmtId="177" formatCode="yyyy&quot;年&quot;m&quot;月&quot;;@"/>
    <numFmt numFmtId="178" formatCode="#,###&quot;円&quot;"/>
  </numFmts>
  <fonts count="30"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8"/>
      <color theme="1"/>
      <name val="ＭＳ Ｐゴシック"/>
      <family val="2"/>
      <charset val="128"/>
      <scheme val="minor"/>
    </font>
    <font>
      <sz val="9"/>
      <color theme="0"/>
      <name val="ＭＳ Ｐゴシック"/>
      <family val="2"/>
      <charset val="128"/>
      <scheme val="minor"/>
    </font>
    <font>
      <b/>
      <sz val="9"/>
      <color theme="1"/>
      <name val="ＭＳ Ｐゴシック"/>
      <family val="3"/>
      <charset val="128"/>
      <scheme val="minor"/>
    </font>
    <font>
      <sz val="9"/>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b/>
      <sz val="10"/>
      <color theme="1"/>
      <name val="ＭＳ Ｐゴシック"/>
      <family val="3"/>
      <charset val="128"/>
      <scheme val="minor"/>
    </font>
    <font>
      <b/>
      <sz val="12"/>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9"/>
      <name val="ＭＳ Ｐゴシック"/>
      <family val="2"/>
      <charset val="128"/>
      <scheme val="minor"/>
    </font>
    <font>
      <sz val="9"/>
      <name val="ＭＳ Ｐゴシック"/>
      <family val="3"/>
      <charset val="128"/>
      <scheme val="minor"/>
    </font>
    <font>
      <b/>
      <sz val="9"/>
      <name val="ＭＳ Ｐゴシック"/>
      <family val="3"/>
      <charset val="128"/>
      <scheme val="minor"/>
    </font>
    <font>
      <b/>
      <sz val="11"/>
      <name val="ＭＳ Ｐゴシック"/>
      <family val="3"/>
      <charset val="128"/>
      <scheme val="minor"/>
    </font>
    <font>
      <u/>
      <sz val="10"/>
      <color theme="1"/>
      <name val="ＭＳ Ｐゴシック"/>
      <family val="3"/>
      <charset val="128"/>
      <scheme val="minor"/>
    </font>
    <font>
      <sz val="12"/>
      <color theme="1"/>
      <name val="ＭＳ Ｐゴシック"/>
      <family val="2"/>
      <charset val="128"/>
      <scheme val="minor"/>
    </font>
    <font>
      <sz val="10"/>
      <name val="ＭＳ Ｐゴシック"/>
      <family val="3"/>
      <charset val="128"/>
      <scheme val="minor"/>
    </font>
    <font>
      <sz val="10"/>
      <color rgb="FFFF3399"/>
      <name val="ＭＳ Ｐゴシック"/>
      <family val="3"/>
      <charset val="128"/>
      <scheme val="minor"/>
    </font>
    <font>
      <sz val="10"/>
      <color rgb="FFFF0000"/>
      <name val="ＭＳ Ｐゴシック"/>
      <family val="3"/>
      <charset val="128"/>
      <scheme val="minor"/>
    </font>
    <font>
      <sz val="10"/>
      <name val="ＭＳ Ｐゴシック"/>
      <family val="2"/>
      <charset val="128"/>
      <scheme val="minor"/>
    </font>
    <font>
      <sz val="10"/>
      <color theme="1" tint="0.14999847407452621"/>
      <name val="ＭＳ Ｐゴシック"/>
      <family val="3"/>
      <charset val="128"/>
      <scheme val="minor"/>
    </font>
    <font>
      <sz val="9"/>
      <color theme="0"/>
      <name val="ＭＳ Ｐゴシック"/>
      <family val="3"/>
      <charset val="128"/>
      <scheme val="minor"/>
    </font>
    <font>
      <sz val="10"/>
      <color theme="8" tint="-0.499984740745262"/>
      <name val="ＭＳ Ｐゴシック"/>
      <family val="3"/>
      <charset val="128"/>
      <scheme val="minor"/>
    </font>
    <font>
      <sz val="10"/>
      <color theme="4" tint="-0.249977111117893"/>
      <name val="ＭＳ Ｐゴシック"/>
      <family val="3"/>
      <charset val="128"/>
      <scheme val="minor"/>
    </font>
    <font>
      <sz val="10"/>
      <color theme="8" tint="-0.499984740745262"/>
      <name val="ＭＳ Ｐゴシック"/>
      <family val="2"/>
      <charset val="128"/>
      <scheme val="minor"/>
    </font>
    <font>
      <sz val="11"/>
      <name val="ＭＳ Ｐゴシック"/>
      <family val="3"/>
      <charset val="128"/>
      <scheme val="minor"/>
    </font>
    <font>
      <sz val="8"/>
      <name val="ＭＳ Ｐゴシック"/>
      <family val="2"/>
      <charset val="128"/>
      <scheme val="minor"/>
    </font>
  </fonts>
  <fills count="4">
    <fill>
      <patternFill patternType="none"/>
    </fill>
    <fill>
      <patternFill patternType="gray125"/>
    </fill>
    <fill>
      <patternFill patternType="solid">
        <fgColor rgb="FFFFCCFF"/>
        <bgColor indexed="64"/>
      </patternFill>
    </fill>
    <fill>
      <patternFill patternType="solid">
        <fgColor theme="0"/>
        <bgColor indexed="64"/>
      </patternFill>
    </fill>
  </fills>
  <borders count="5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top style="thin">
        <color theme="0"/>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
      <left style="thin">
        <color auto="1"/>
      </left>
      <right/>
      <top style="thin">
        <color auto="1"/>
      </top>
      <bottom style="hair">
        <color auto="1"/>
      </bottom>
      <diagonal/>
    </border>
    <border>
      <left/>
      <right/>
      <top style="thin">
        <color auto="1"/>
      </top>
      <bottom style="hair">
        <color auto="1"/>
      </bottom>
      <diagonal/>
    </border>
    <border>
      <left style="thin">
        <color auto="1"/>
      </left>
      <right/>
      <top style="hair">
        <color auto="1"/>
      </top>
      <bottom style="hair">
        <color auto="1"/>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style="thin">
        <color auto="1"/>
      </right>
      <top style="thin">
        <color auto="1"/>
      </top>
      <bottom/>
      <diagonal/>
    </border>
    <border>
      <left/>
      <right/>
      <top style="hair">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top style="thin">
        <color auto="1"/>
      </top>
      <bottom style="thin">
        <color auto="1"/>
      </bottom>
      <diagonal/>
    </border>
    <border>
      <left style="thin">
        <color rgb="FFFF0000"/>
      </left>
      <right style="thin">
        <color rgb="FFFF0000"/>
      </right>
      <top style="thin">
        <color rgb="FFFF0000"/>
      </top>
      <bottom style="thin">
        <color rgb="FFFF0000"/>
      </bottom>
      <diagonal/>
    </border>
    <border>
      <left/>
      <right style="thin">
        <color auto="1"/>
      </right>
      <top style="thin">
        <color theme="0"/>
      </top>
      <bottom style="thin">
        <color auto="1"/>
      </bottom>
      <diagonal/>
    </border>
    <border>
      <left/>
      <right style="thin">
        <color auto="1"/>
      </right>
      <top style="thin">
        <color auto="1"/>
      </top>
      <bottom style="hair">
        <color auto="1"/>
      </bottom>
      <diagonal/>
    </border>
    <border>
      <left style="thin">
        <color auto="1"/>
      </left>
      <right/>
      <top style="thin">
        <color theme="0"/>
      </top>
      <bottom style="thin">
        <color auto="1"/>
      </bottom>
      <diagonal/>
    </border>
    <border>
      <left style="thin">
        <color auto="1"/>
      </left>
      <right style="thin">
        <color theme="0"/>
      </right>
      <top style="thin">
        <color auto="1"/>
      </top>
      <bottom/>
      <diagonal/>
    </border>
    <border>
      <left style="thin">
        <color auto="1"/>
      </left>
      <right style="thin">
        <color theme="0"/>
      </right>
      <top style="thin">
        <color theme="0"/>
      </top>
      <bottom style="thin">
        <color auto="1"/>
      </bottom>
      <diagonal/>
    </border>
    <border>
      <left/>
      <right style="thin">
        <color theme="0"/>
      </right>
      <top style="thin">
        <color theme="0"/>
      </top>
      <bottom style="thin">
        <color auto="1"/>
      </bottom>
      <diagonal/>
    </border>
    <border>
      <left/>
      <right/>
      <top/>
      <bottom style="hair">
        <color auto="1"/>
      </bottom>
      <diagonal/>
    </border>
    <border>
      <left style="thin">
        <color auto="1"/>
      </left>
      <right/>
      <top style="thin">
        <color auto="1"/>
      </top>
      <bottom style="thin">
        <color theme="0"/>
      </bottom>
      <diagonal/>
    </border>
    <border>
      <left/>
      <right style="thin">
        <color auto="1"/>
      </right>
      <top style="thin">
        <color auto="1"/>
      </top>
      <bottom style="thin">
        <color theme="0"/>
      </bottom>
      <diagonal/>
    </border>
    <border>
      <left style="dotted">
        <color auto="1"/>
      </left>
      <right/>
      <top style="thin">
        <color auto="1"/>
      </top>
      <bottom style="thin">
        <color auto="1"/>
      </bottom>
      <diagonal/>
    </border>
    <border>
      <left/>
      <right style="thin">
        <color auto="1"/>
      </right>
      <top style="hair">
        <color auto="1"/>
      </top>
      <bottom style="thin">
        <color auto="1"/>
      </bottom>
      <diagonal/>
    </border>
    <border>
      <left style="thin">
        <color theme="0"/>
      </left>
      <right style="thin">
        <color auto="1"/>
      </right>
      <top style="thin">
        <color theme="0"/>
      </top>
      <bottom style="thin">
        <color auto="1"/>
      </bottom>
      <diagonal/>
    </border>
    <border>
      <left style="hair">
        <color theme="0"/>
      </left>
      <right style="thin">
        <color auto="1"/>
      </right>
      <top style="hair">
        <color auto="1"/>
      </top>
      <bottom style="hair">
        <color auto="1"/>
      </bottom>
      <diagonal/>
    </border>
    <border>
      <left style="hair">
        <color theme="0"/>
      </left>
      <right style="thin">
        <color auto="1"/>
      </right>
      <top style="hair">
        <color auto="1"/>
      </top>
      <bottom style="thin">
        <color auto="1"/>
      </bottom>
      <diagonal/>
    </border>
    <border>
      <left style="thin">
        <color auto="1"/>
      </left>
      <right style="thin">
        <color theme="0"/>
      </right>
      <top style="thin">
        <color auto="1"/>
      </top>
      <bottom style="thin">
        <color theme="0"/>
      </bottom>
      <diagonal/>
    </border>
    <border>
      <left style="hair">
        <color theme="0"/>
      </left>
      <right/>
      <top style="hair">
        <color auto="1"/>
      </top>
      <bottom style="hair">
        <color auto="1"/>
      </bottom>
      <diagonal/>
    </border>
    <border>
      <left/>
      <right style="hair">
        <color theme="0"/>
      </right>
      <top style="hair">
        <color auto="1"/>
      </top>
      <bottom style="hair">
        <color auto="1"/>
      </bottom>
      <diagonal/>
    </border>
    <border>
      <left/>
      <right style="hair">
        <color theme="0"/>
      </right>
      <top style="hair">
        <color auto="1"/>
      </top>
      <bottom style="thin">
        <color auto="1"/>
      </bottom>
      <diagonal/>
    </border>
    <border>
      <left style="thin">
        <color auto="1"/>
      </left>
      <right/>
      <top/>
      <bottom style="hair">
        <color auto="1"/>
      </bottom>
      <diagonal/>
    </border>
    <border>
      <left/>
      <right style="thin">
        <color auto="1"/>
      </right>
      <top/>
      <bottom style="hair">
        <color auto="1"/>
      </bottom>
      <diagonal/>
    </border>
    <border>
      <left style="medium">
        <color rgb="FFFF0000"/>
      </left>
      <right style="medium">
        <color rgb="FFFF0000"/>
      </right>
      <top style="medium">
        <color rgb="FFFF0000"/>
      </top>
      <bottom style="medium">
        <color rgb="FFFF0000"/>
      </bottom>
      <diagonal/>
    </border>
    <border>
      <left style="thin">
        <color rgb="FFFF0000"/>
      </left>
      <right style="thin">
        <color rgb="FFFF0000"/>
      </right>
      <top style="thin">
        <color rgb="FFFF0000"/>
      </top>
      <bottom/>
      <diagonal/>
    </border>
    <border diagonalDown="1">
      <left style="thin">
        <color auto="1"/>
      </left>
      <right/>
      <top style="hair">
        <color auto="1"/>
      </top>
      <bottom style="hair">
        <color auto="1"/>
      </bottom>
      <diagonal style="hair">
        <color auto="1"/>
      </diagonal>
    </border>
    <border diagonalDown="1">
      <left style="thin">
        <color auto="1"/>
      </left>
      <right/>
      <top style="hair">
        <color auto="1"/>
      </top>
      <bottom style="thin">
        <color auto="1"/>
      </bottom>
      <diagonal style="hair">
        <color auto="1"/>
      </diagonal>
    </border>
  </borders>
  <cellStyleXfs count="1">
    <xf numFmtId="0" fontId="0" fillId="0" borderId="0">
      <alignment vertical="center"/>
    </xf>
  </cellStyleXfs>
  <cellXfs count="267">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5" xfId="0" applyFont="1" applyBorder="1">
      <alignment vertical="center"/>
    </xf>
    <xf numFmtId="0" fontId="2" fillId="0" borderId="4" xfId="0" applyFont="1" applyBorder="1">
      <alignment vertical="center"/>
    </xf>
    <xf numFmtId="0" fontId="2" fillId="0" borderId="6" xfId="0" applyFont="1" applyBorder="1" applyAlignment="1">
      <alignment horizontal="center" vertical="center" wrapText="1"/>
    </xf>
    <xf numFmtId="0" fontId="2" fillId="0" borderId="8" xfId="0" applyFont="1" applyBorder="1">
      <alignment vertical="center"/>
    </xf>
    <xf numFmtId="0" fontId="2" fillId="0" borderId="9" xfId="0" applyFont="1" applyBorder="1">
      <alignment vertical="center"/>
    </xf>
    <xf numFmtId="0" fontId="2" fillId="0" borderId="12" xfId="0" applyFont="1" applyBorder="1" applyAlignment="1">
      <alignment horizontal="center" vertical="center"/>
    </xf>
    <xf numFmtId="0" fontId="2" fillId="0" borderId="13" xfId="0" applyFont="1" applyBorder="1">
      <alignment vertical="center"/>
    </xf>
    <xf numFmtId="0" fontId="2" fillId="0" borderId="14" xfId="0" applyFont="1" applyBorder="1">
      <alignment vertical="center"/>
    </xf>
    <xf numFmtId="0" fontId="2" fillId="0" borderId="15" xfId="0" applyFont="1" applyBorder="1">
      <alignment vertical="center"/>
    </xf>
    <xf numFmtId="0" fontId="2" fillId="0" borderId="13" xfId="0" applyFont="1" applyBorder="1" applyAlignment="1">
      <alignment vertical="center" wrapText="1"/>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Alignment="1">
      <alignment horizontal="right" vertical="center"/>
    </xf>
    <xf numFmtId="0" fontId="2" fillId="0" borderId="7" xfId="0" applyFont="1" applyBorder="1" applyAlignment="1">
      <alignment horizontal="center" vertical="center"/>
    </xf>
    <xf numFmtId="0" fontId="2" fillId="0" borderId="0" xfId="0" applyFont="1" applyAlignment="1">
      <alignment horizontal="center" vertical="center"/>
    </xf>
    <xf numFmtId="0" fontId="2" fillId="0" borderId="10" xfId="0" applyFont="1" applyBorder="1" applyAlignment="1">
      <alignment horizontal="center" vertical="center"/>
    </xf>
    <xf numFmtId="0" fontId="2" fillId="0" borderId="18" xfId="0" applyFont="1" applyBorder="1">
      <alignment vertical="center"/>
    </xf>
    <xf numFmtId="0" fontId="2" fillId="0" borderId="18" xfId="0" applyFont="1" applyBorder="1" applyAlignment="1">
      <alignment horizontal="center" vertical="center"/>
    </xf>
    <xf numFmtId="0" fontId="2" fillId="0" borderId="3" xfId="0" applyFont="1" applyBorder="1">
      <alignment vertical="center"/>
    </xf>
    <xf numFmtId="0" fontId="2" fillId="0" borderId="20" xfId="0" applyFont="1" applyBorder="1" applyAlignment="1">
      <alignment horizontal="right" vertical="center"/>
    </xf>
    <xf numFmtId="0" fontId="2" fillId="0" borderId="1" xfId="0" applyFont="1" applyBorder="1" applyAlignment="1">
      <alignment horizontal="center" vertical="center"/>
    </xf>
    <xf numFmtId="0" fontId="2" fillId="0" borderId="7" xfId="0" applyFont="1" applyBorder="1">
      <alignment vertical="center"/>
    </xf>
    <xf numFmtId="0" fontId="6" fillId="0" borderId="0" xfId="0" applyFont="1">
      <alignment vertical="center"/>
    </xf>
    <xf numFmtId="0" fontId="2" fillId="0" borderId="3" xfId="0" applyFont="1" applyBorder="1" applyAlignment="1">
      <alignment horizontal="right" vertical="center"/>
    </xf>
    <xf numFmtId="0" fontId="2" fillId="0" borderId="2"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24" xfId="0" applyFont="1" applyBorder="1">
      <alignment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9" fillId="0" borderId="0" xfId="0" applyFont="1">
      <alignment vertical="center"/>
    </xf>
    <xf numFmtId="0" fontId="2" fillId="0" borderId="28" xfId="0" applyFont="1" applyBorder="1" applyAlignment="1">
      <alignment horizontal="center" vertical="center"/>
    </xf>
    <xf numFmtId="0" fontId="2" fillId="0" borderId="27" xfId="0" applyFont="1" applyBorder="1">
      <alignment vertical="center"/>
    </xf>
    <xf numFmtId="0" fontId="2" fillId="0" borderId="27" xfId="0" applyFont="1" applyBorder="1" applyAlignment="1">
      <alignment horizontal="center" vertical="center"/>
    </xf>
    <xf numFmtId="0" fontId="2" fillId="0" borderId="0" xfId="0" applyFont="1" applyAlignment="1">
      <alignment vertical="center" shrinkToFit="1"/>
    </xf>
    <xf numFmtId="0" fontId="6" fillId="0" borderId="0" xfId="0" applyFont="1" applyAlignment="1">
      <alignment vertical="center" shrinkToFit="1"/>
    </xf>
    <xf numFmtId="0" fontId="11" fillId="0" borderId="0" xfId="0" applyFont="1">
      <alignment vertical="center"/>
    </xf>
    <xf numFmtId="0" fontId="12" fillId="0" borderId="0" xfId="0" applyFont="1">
      <alignment vertical="center"/>
    </xf>
    <xf numFmtId="0" fontId="4" fillId="0" borderId="14" xfId="0" applyFont="1" applyBorder="1" applyAlignment="1">
      <alignment horizontal="center" vertical="center"/>
    </xf>
    <xf numFmtId="0" fontId="4" fillId="0" borderId="0" xfId="0" applyFont="1">
      <alignment vertical="center"/>
    </xf>
    <xf numFmtId="0" fontId="11" fillId="0" borderId="7" xfId="0" applyFont="1" applyBorder="1" applyAlignment="1">
      <alignment horizontal="center" vertical="center"/>
    </xf>
    <xf numFmtId="0" fontId="2" fillId="0" borderId="29" xfId="0" applyFont="1" applyBorder="1">
      <alignment vertical="center"/>
    </xf>
    <xf numFmtId="0" fontId="2" fillId="0" borderId="16" xfId="0" applyFont="1" applyBorder="1">
      <alignment vertical="center"/>
    </xf>
    <xf numFmtId="0" fontId="4"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vertical="center"/>
    </xf>
    <xf numFmtId="0" fontId="6" fillId="0" borderId="1" xfId="0" applyFont="1" applyBorder="1">
      <alignment vertical="center"/>
    </xf>
    <xf numFmtId="0" fontId="2" fillId="0" borderId="1" xfId="0" applyFont="1" applyBorder="1">
      <alignment vertical="center"/>
    </xf>
    <xf numFmtId="0" fontId="14" fillId="0" borderId="0" xfId="0" applyFont="1" applyAlignment="1">
      <alignment horizontal="right" vertical="center"/>
    </xf>
    <xf numFmtId="0" fontId="15" fillId="0" borderId="0" xfId="0" applyFont="1">
      <alignment vertical="center"/>
    </xf>
    <xf numFmtId="0" fontId="5" fillId="0" borderId="0" xfId="0" applyFont="1">
      <alignment vertical="center"/>
    </xf>
    <xf numFmtId="0" fontId="7" fillId="0" borderId="0" xfId="0" applyFont="1">
      <alignment vertical="center"/>
    </xf>
    <xf numFmtId="0" fontId="16" fillId="0" borderId="0" xfId="0" applyFont="1">
      <alignment vertical="center"/>
    </xf>
    <xf numFmtId="0" fontId="1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right" vertical="center"/>
    </xf>
    <xf numFmtId="0" fontId="13" fillId="0" borderId="14" xfId="0" applyFont="1" applyBorder="1" applyAlignment="1">
      <alignment horizontal="center" vertical="center"/>
    </xf>
    <xf numFmtId="0" fontId="17" fillId="0" borderId="0" xfId="0" applyFont="1">
      <alignment vertical="center"/>
    </xf>
    <xf numFmtId="0" fontId="13" fillId="0" borderId="14" xfId="0" applyFont="1" applyBorder="1" applyAlignment="1">
      <alignment horizontal="left" vertical="center"/>
    </xf>
    <xf numFmtId="0" fontId="18" fillId="0" borderId="0" xfId="0" applyFont="1">
      <alignment vertical="center"/>
    </xf>
    <xf numFmtId="0" fontId="11" fillId="0" borderId="25" xfId="0" applyFont="1" applyBorder="1" applyAlignment="1">
      <alignment horizontal="center" vertical="center"/>
    </xf>
    <xf numFmtId="0" fontId="11" fillId="0" borderId="1" xfId="0" applyFont="1" applyBorder="1">
      <alignment vertical="center"/>
    </xf>
    <xf numFmtId="0" fontId="11" fillId="0" borderId="30" xfId="0" applyFont="1" applyBorder="1">
      <alignment vertical="center"/>
    </xf>
    <xf numFmtId="0" fontId="11" fillId="0" borderId="23" xfId="0" applyFont="1" applyBorder="1">
      <alignment vertical="center"/>
    </xf>
    <xf numFmtId="0" fontId="11" fillId="0" borderId="3" xfId="0" applyFont="1" applyBorder="1">
      <alignment vertical="center"/>
    </xf>
    <xf numFmtId="0" fontId="11" fillId="0" borderId="20" xfId="0" applyFont="1" applyBorder="1">
      <alignment vertical="center"/>
    </xf>
    <xf numFmtId="0" fontId="11" fillId="0" borderId="4" xfId="0" applyFont="1" applyBorder="1">
      <alignment vertical="center"/>
    </xf>
    <xf numFmtId="0" fontId="11" fillId="0" borderId="5" xfId="0" applyFont="1" applyBorder="1">
      <alignment vertical="center"/>
    </xf>
    <xf numFmtId="0" fontId="11" fillId="0" borderId="22" xfId="0" applyFont="1" applyBorder="1">
      <alignment vertical="center"/>
    </xf>
    <xf numFmtId="0" fontId="11" fillId="0" borderId="2" xfId="0" applyFont="1" applyBorder="1">
      <alignment vertical="center"/>
    </xf>
    <xf numFmtId="0" fontId="11" fillId="0" borderId="24" xfId="0" applyFont="1" applyBorder="1">
      <alignment vertical="center"/>
    </xf>
    <xf numFmtId="0" fontId="11" fillId="0" borderId="1" xfId="0" applyFont="1" applyBorder="1" applyAlignment="1">
      <alignment horizontal="center" vertical="center"/>
    </xf>
    <xf numFmtId="0" fontId="11" fillId="0" borderId="25" xfId="0" applyFont="1" applyBorder="1">
      <alignment vertical="center"/>
    </xf>
    <xf numFmtId="0" fontId="22" fillId="0" borderId="0" xfId="0" applyFont="1" applyAlignment="1">
      <alignment horizontal="center" vertical="center"/>
    </xf>
    <xf numFmtId="0" fontId="19" fillId="0" borderId="0" xfId="0" applyFont="1">
      <alignment vertical="center"/>
    </xf>
    <xf numFmtId="0" fontId="23" fillId="0" borderId="0" xfId="0" applyFont="1">
      <alignment vertical="center"/>
    </xf>
    <xf numFmtId="0" fontId="19" fillId="0" borderId="0" xfId="0" applyFont="1" applyAlignment="1">
      <alignment horizontal="center" vertical="center"/>
    </xf>
    <xf numFmtId="0" fontId="3" fillId="0" borderId="0" xfId="0" applyFont="1">
      <alignment vertical="center"/>
    </xf>
    <xf numFmtId="0" fontId="12" fillId="0" borderId="1" xfId="0" applyFont="1" applyBorder="1">
      <alignment vertical="center"/>
    </xf>
    <xf numFmtId="0" fontId="12" fillId="0" borderId="5" xfId="0" applyFont="1" applyBorder="1">
      <alignment vertical="center"/>
    </xf>
    <xf numFmtId="0" fontId="2" fillId="0" borderId="0" xfId="0" applyFont="1" applyAlignment="1"/>
    <xf numFmtId="0" fontId="11" fillId="0" borderId="0" xfId="0" applyFont="1" applyAlignment="1">
      <alignment horizontal="right" vertical="center"/>
    </xf>
    <xf numFmtId="0" fontId="10" fillId="0" borderId="0" xfId="0" applyFont="1">
      <alignment vertical="center"/>
    </xf>
    <xf numFmtId="0" fontId="13" fillId="0" borderId="14" xfId="0" applyFont="1" applyBorder="1">
      <alignment vertical="center"/>
    </xf>
    <xf numFmtId="0" fontId="13" fillId="0" borderId="11" xfId="0" applyFont="1" applyBorder="1">
      <alignment vertical="center"/>
    </xf>
    <xf numFmtId="0" fontId="2" fillId="0" borderId="20" xfId="0" applyFont="1" applyBorder="1" applyAlignment="1">
      <alignment horizontal="center" vertical="center" wrapText="1"/>
    </xf>
    <xf numFmtId="0" fontId="2" fillId="0" borderId="32" xfId="0" applyFont="1" applyBorder="1" applyAlignment="1">
      <alignment horizontal="center" vertical="center" wrapText="1"/>
    </xf>
    <xf numFmtId="0" fontId="4" fillId="0" borderId="15" xfId="0" applyFont="1" applyBorder="1" applyAlignment="1">
      <alignment horizontal="center" vertical="center"/>
    </xf>
    <xf numFmtId="0" fontId="13" fillId="0" borderId="15" xfId="0" applyFont="1" applyBorder="1" applyAlignment="1">
      <alignment horizontal="center" vertical="center"/>
    </xf>
    <xf numFmtId="0" fontId="13" fillId="0" borderId="33" xfId="0" applyFont="1" applyBorder="1">
      <alignment vertical="center"/>
    </xf>
    <xf numFmtId="0" fontId="13" fillId="0" borderId="15" xfId="0" applyFont="1" applyBorder="1">
      <alignment vertical="center"/>
    </xf>
    <xf numFmtId="0" fontId="14" fillId="0" borderId="15" xfId="0" applyFont="1" applyBorder="1">
      <alignment vertical="center"/>
    </xf>
    <xf numFmtId="0" fontId="13" fillId="0" borderId="15" xfId="0" applyFont="1" applyBorder="1" applyAlignment="1">
      <alignment horizontal="left" vertical="center"/>
    </xf>
    <xf numFmtId="0" fontId="13" fillId="3" borderId="14" xfId="0" applyFont="1" applyFill="1" applyBorder="1" applyAlignment="1">
      <alignment horizontal="center" vertical="center"/>
    </xf>
    <xf numFmtId="0" fontId="14" fillId="0" borderId="14" xfId="0" applyFont="1" applyBorder="1">
      <alignment vertical="center"/>
    </xf>
    <xf numFmtId="0" fontId="14" fillId="0" borderId="15" xfId="0" applyFont="1" applyBorder="1" applyAlignment="1">
      <alignment horizontal="left" vertical="center"/>
    </xf>
    <xf numFmtId="0" fontId="2" fillId="0" borderId="35" xfId="0" applyFont="1" applyBorder="1" applyAlignment="1">
      <alignment horizontal="center" vertical="center"/>
    </xf>
    <xf numFmtId="0" fontId="2" fillId="0" borderId="36" xfId="0" applyFont="1" applyBorder="1" applyAlignment="1">
      <alignment horizontal="center" vertical="center" wrapText="1"/>
    </xf>
    <xf numFmtId="0" fontId="0" fillId="0" borderId="36" xfId="0" applyBorder="1">
      <alignment vertical="center"/>
    </xf>
    <xf numFmtId="0" fontId="2" fillId="0" borderId="37" xfId="0" applyFont="1" applyBorder="1" applyAlignment="1">
      <alignment horizontal="center" vertical="center" wrapText="1"/>
    </xf>
    <xf numFmtId="0" fontId="8" fillId="0" borderId="0" xfId="0" applyFont="1">
      <alignment vertical="center"/>
    </xf>
    <xf numFmtId="0" fontId="4" fillId="0" borderId="29" xfId="0" applyFont="1" applyBorder="1" applyAlignment="1">
      <alignment horizontal="center" vertical="center"/>
    </xf>
    <xf numFmtId="0" fontId="2" fillId="0" borderId="14" xfId="0" applyFont="1" applyBorder="1" applyAlignment="1">
      <alignment horizontal="center" vertical="center"/>
    </xf>
    <xf numFmtId="0" fontId="0" fillId="0" borderId="34" xfId="0" applyBorder="1">
      <alignment vertical="center"/>
    </xf>
    <xf numFmtId="0" fontId="2" fillId="0" borderId="43" xfId="0" applyFont="1" applyBorder="1" applyAlignment="1">
      <alignment horizontal="center" vertical="center" wrapText="1"/>
    </xf>
    <xf numFmtId="0" fontId="13" fillId="0" borderId="44" xfId="0" applyFont="1" applyBorder="1" applyAlignment="1">
      <alignment horizontal="center" vertical="center"/>
    </xf>
    <xf numFmtId="0" fontId="13" fillId="0" borderId="44" xfId="0" applyFont="1" applyBorder="1">
      <alignment vertical="center"/>
    </xf>
    <xf numFmtId="0" fontId="14" fillId="0" borderId="44" xfId="0" applyFont="1" applyBorder="1">
      <alignment vertical="center"/>
    </xf>
    <xf numFmtId="0" fontId="14" fillId="0" borderId="45" xfId="0" applyFont="1" applyBorder="1" applyAlignment="1">
      <alignment horizontal="center" vertical="center"/>
    </xf>
    <xf numFmtId="0" fontId="14" fillId="0" borderId="15" xfId="0" applyFont="1" applyBorder="1" applyAlignment="1">
      <alignment horizontal="center" vertical="center"/>
    </xf>
    <xf numFmtId="0" fontId="4" fillId="3" borderId="14" xfId="0" applyFont="1" applyFill="1" applyBorder="1">
      <alignment vertical="center"/>
    </xf>
    <xf numFmtId="0" fontId="2" fillId="3" borderId="14" xfId="0" applyFont="1" applyFill="1" applyBorder="1" applyAlignment="1">
      <alignment horizontal="center" vertical="center"/>
    </xf>
    <xf numFmtId="0" fontId="2" fillId="3" borderId="14" xfId="0" applyFont="1" applyFill="1" applyBorder="1">
      <alignment vertical="center"/>
    </xf>
    <xf numFmtId="0" fontId="4" fillId="3" borderId="14" xfId="0" applyFont="1" applyFill="1" applyBorder="1" applyAlignment="1">
      <alignment horizontal="center" vertical="center"/>
    </xf>
    <xf numFmtId="0" fontId="4" fillId="3" borderId="29" xfId="0" applyFont="1" applyFill="1" applyBorder="1" applyAlignment="1">
      <alignment horizontal="center" vertical="center"/>
    </xf>
    <xf numFmtId="0" fontId="2" fillId="0" borderId="46" xfId="0" applyFont="1" applyBorder="1" applyAlignment="1">
      <alignment horizontal="center" vertical="center" wrapText="1"/>
    </xf>
    <xf numFmtId="0" fontId="14" fillId="0" borderId="29" xfId="0" applyFont="1" applyBorder="1" applyAlignment="1">
      <alignment horizontal="center" vertical="center"/>
    </xf>
    <xf numFmtId="0" fontId="24" fillId="0" borderId="14" xfId="0" applyFont="1" applyBorder="1">
      <alignment vertical="center"/>
    </xf>
    <xf numFmtId="0" fontId="6" fillId="0" borderId="14" xfId="0" applyFont="1" applyBorder="1">
      <alignment vertical="center"/>
    </xf>
    <xf numFmtId="0" fontId="13" fillId="0" borderId="47" xfId="0" applyFont="1" applyBorder="1">
      <alignment vertical="center"/>
    </xf>
    <xf numFmtId="0" fontId="6" fillId="0" borderId="8" xfId="0" applyFont="1" applyBorder="1" applyAlignment="1">
      <alignment horizontal="center" vertical="center"/>
    </xf>
    <xf numFmtId="0" fontId="14" fillId="0" borderId="42" xfId="0" applyFont="1" applyBorder="1">
      <alignment vertical="center"/>
    </xf>
    <xf numFmtId="0" fontId="3" fillId="0" borderId="46" xfId="0" applyFont="1" applyBorder="1" applyAlignment="1">
      <alignment horizontal="center" vertical="center" wrapText="1"/>
    </xf>
    <xf numFmtId="0" fontId="4" fillId="3" borderId="12" xfId="0" applyFont="1" applyFill="1" applyBorder="1">
      <alignment vertical="center"/>
    </xf>
    <xf numFmtId="0" fontId="4" fillId="3" borderId="12" xfId="0" applyFont="1" applyFill="1" applyBorder="1" applyAlignment="1">
      <alignment horizontal="center" vertical="center"/>
    </xf>
    <xf numFmtId="0" fontId="13" fillId="3" borderId="12" xfId="0" applyFont="1" applyFill="1" applyBorder="1" applyAlignment="1">
      <alignment horizontal="center" vertical="center"/>
    </xf>
    <xf numFmtId="0" fontId="2" fillId="0" borderId="48" xfId="0" applyFont="1" applyBorder="1">
      <alignment vertical="center"/>
    </xf>
    <xf numFmtId="0" fontId="2" fillId="0" borderId="49" xfId="0" applyFont="1" applyBorder="1">
      <alignment vertical="center"/>
    </xf>
    <xf numFmtId="0" fontId="2" fillId="0" borderId="42" xfId="0" applyFont="1" applyBorder="1">
      <alignment vertical="center"/>
    </xf>
    <xf numFmtId="0" fontId="13" fillId="3" borderId="33" xfId="0" applyFont="1" applyFill="1" applyBorder="1">
      <alignment vertical="center"/>
    </xf>
    <xf numFmtId="0" fontId="13" fillId="3" borderId="15" xfId="0" applyFont="1" applyFill="1" applyBorder="1">
      <alignment vertical="center"/>
    </xf>
    <xf numFmtId="0" fontId="2" fillId="3" borderId="21" xfId="0" applyFont="1" applyFill="1" applyBorder="1">
      <alignment vertical="center"/>
    </xf>
    <xf numFmtId="0" fontId="2" fillId="3" borderId="21" xfId="0" applyFont="1" applyFill="1" applyBorder="1" applyAlignment="1">
      <alignment horizontal="center" vertical="center"/>
    </xf>
    <xf numFmtId="41" fontId="0" fillId="0" borderId="0" xfId="0" applyNumberFormat="1">
      <alignment vertical="center"/>
    </xf>
    <xf numFmtId="0" fontId="13" fillId="0" borderId="51" xfId="0" applyFont="1" applyBorder="1">
      <alignment vertical="center"/>
    </xf>
    <xf numFmtId="0" fontId="2" fillId="0" borderId="42" xfId="0" applyFont="1" applyBorder="1" applyAlignment="1">
      <alignment horizontal="center" vertical="center"/>
    </xf>
    <xf numFmtId="0" fontId="13" fillId="3" borderId="21" xfId="0" applyFont="1" applyFill="1" applyBorder="1" applyAlignment="1">
      <alignment horizontal="center" vertical="center"/>
    </xf>
    <xf numFmtId="0" fontId="4" fillId="3" borderId="29" xfId="0" applyFont="1" applyFill="1" applyBorder="1">
      <alignment vertical="center"/>
    </xf>
    <xf numFmtId="0" fontId="4" fillId="3" borderId="14" xfId="0" applyFont="1" applyFill="1" applyBorder="1" applyAlignment="1">
      <alignment horizontal="left" vertical="center"/>
    </xf>
    <xf numFmtId="0" fontId="11" fillId="0" borderId="7" xfId="0" applyFont="1" applyBorder="1">
      <alignment vertical="center"/>
    </xf>
    <xf numFmtId="0" fontId="0" fillId="0" borderId="25" xfId="0" applyBorder="1" applyAlignment="1">
      <alignment horizontal="center" vertical="center"/>
    </xf>
    <xf numFmtId="0" fontId="11" fillId="2" borderId="1" xfId="0" applyFont="1" applyFill="1" applyBorder="1">
      <alignment vertical="center"/>
    </xf>
    <xf numFmtId="0" fontId="0" fillId="0" borderId="5" xfId="0" applyBorder="1">
      <alignment vertical="center"/>
    </xf>
    <xf numFmtId="178" fontId="0" fillId="0" borderId="31" xfId="0" applyNumberFormat="1" applyBorder="1">
      <alignment vertical="center"/>
    </xf>
    <xf numFmtId="178" fontId="11" fillId="0" borderId="31" xfId="0" applyNumberFormat="1" applyFont="1" applyBorder="1">
      <alignment vertical="center"/>
    </xf>
    <xf numFmtId="178" fontId="2" fillId="0" borderId="31" xfId="0" applyNumberFormat="1" applyFont="1" applyBorder="1">
      <alignment vertical="center"/>
    </xf>
    <xf numFmtId="178" fontId="2" fillId="0" borderId="53" xfId="0" applyNumberFormat="1" applyFont="1" applyBorder="1">
      <alignment vertical="center"/>
    </xf>
    <xf numFmtId="178" fontId="11" fillId="0" borderId="52" xfId="0" applyNumberFormat="1" applyFont="1" applyBorder="1">
      <alignment vertical="center"/>
    </xf>
    <xf numFmtId="178" fontId="11" fillId="0" borderId="1" xfId="0" applyNumberFormat="1" applyFont="1" applyBorder="1">
      <alignment vertical="center"/>
    </xf>
    <xf numFmtId="0" fontId="2" fillId="2" borderId="1" xfId="0" applyFont="1" applyFill="1" applyBorder="1" applyAlignment="1" applyProtection="1">
      <alignment horizontal="center" vertical="center"/>
      <protection locked="0"/>
    </xf>
    <xf numFmtId="0" fontId="11" fillId="2" borderId="14" xfId="0" applyFont="1" applyFill="1" applyBorder="1" applyAlignment="1" applyProtection="1">
      <alignment horizontal="center" vertical="center"/>
      <protection locked="0"/>
    </xf>
    <xf numFmtId="0" fontId="2" fillId="2" borderId="14" xfId="0" applyFont="1" applyFill="1" applyBorder="1" applyAlignment="1" applyProtection="1">
      <alignment horizontal="center" vertical="center"/>
      <protection locked="0"/>
    </xf>
    <xf numFmtId="0" fontId="2" fillId="2" borderId="21" xfId="0" applyFont="1" applyFill="1" applyBorder="1" applyAlignment="1" applyProtection="1">
      <alignment horizontal="center" vertical="center"/>
      <protection locked="0"/>
    </xf>
    <xf numFmtId="0" fontId="17" fillId="0" borderId="0" xfId="0" applyFont="1" applyProtection="1">
      <alignment vertical="center"/>
      <protection locked="0"/>
    </xf>
    <xf numFmtId="0" fontId="4" fillId="0" borderId="11"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4" fillId="3" borderId="10" xfId="0" applyFont="1" applyFill="1" applyBorder="1" applyProtection="1">
      <alignment vertical="center"/>
      <protection locked="0"/>
    </xf>
    <xf numFmtId="0" fontId="4" fillId="3" borderId="12" xfId="0" applyFont="1" applyFill="1" applyBorder="1" applyProtection="1">
      <alignment vertical="center"/>
      <protection locked="0"/>
    </xf>
    <xf numFmtId="0" fontId="4" fillId="3" borderId="12" xfId="0" applyFont="1" applyFill="1" applyBorder="1" applyAlignment="1" applyProtection="1">
      <alignment horizontal="center" vertical="center"/>
      <protection locked="0"/>
    </xf>
    <xf numFmtId="0" fontId="4" fillId="3" borderId="11" xfId="0" applyFont="1" applyFill="1" applyBorder="1" applyProtection="1">
      <alignment vertical="center"/>
      <protection locked="0"/>
    </xf>
    <xf numFmtId="0" fontId="4" fillId="3" borderId="14" xfId="0" applyFont="1" applyFill="1" applyBorder="1" applyProtection="1">
      <alignment vertical="center"/>
      <protection locked="0"/>
    </xf>
    <xf numFmtId="0" fontId="4" fillId="3" borderId="14" xfId="0" applyFont="1" applyFill="1" applyBorder="1" applyAlignment="1" applyProtection="1">
      <alignment horizontal="center" vertical="center"/>
      <protection locked="0"/>
    </xf>
    <xf numFmtId="0" fontId="4" fillId="3" borderId="28" xfId="0" applyFont="1" applyFill="1" applyBorder="1" applyAlignment="1" applyProtection="1">
      <alignment horizontal="center" vertical="center"/>
      <protection locked="0"/>
    </xf>
    <xf numFmtId="0" fontId="4" fillId="3" borderId="38" xfId="0" applyFont="1" applyFill="1" applyBorder="1" applyAlignment="1" applyProtection="1">
      <alignment horizontal="center" vertical="center"/>
      <protection locked="0"/>
    </xf>
    <xf numFmtId="0" fontId="4" fillId="3" borderId="10" xfId="0" applyFont="1" applyFill="1" applyBorder="1" applyAlignment="1" applyProtection="1">
      <alignment horizontal="center" vertical="center"/>
      <protection locked="0"/>
    </xf>
    <xf numFmtId="0" fontId="4" fillId="3" borderId="50" xfId="0" applyFont="1" applyFill="1" applyBorder="1" applyAlignment="1" applyProtection="1">
      <alignment horizontal="center" vertical="center"/>
      <protection locked="0"/>
    </xf>
    <xf numFmtId="0" fontId="13" fillId="2" borderId="14" xfId="0" applyFont="1" applyFill="1" applyBorder="1" applyAlignment="1" applyProtection="1">
      <alignment horizontal="center" vertical="center"/>
      <protection locked="0"/>
    </xf>
    <xf numFmtId="0" fontId="17" fillId="0" borderId="0" xfId="0" applyFont="1" applyAlignment="1" applyProtection="1">
      <alignment horizontal="left" vertical="center"/>
      <protection locked="0"/>
    </xf>
    <xf numFmtId="0" fontId="2" fillId="0" borderId="1" xfId="0" applyFont="1" applyBorder="1" applyAlignment="1" applyProtection="1">
      <alignment horizontal="center" vertical="center"/>
      <protection locked="0"/>
    </xf>
    <xf numFmtId="0" fontId="2" fillId="2" borderId="25" xfId="0" applyFont="1"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176" fontId="2" fillId="2" borderId="5" xfId="0" applyNumberFormat="1" applyFont="1" applyFill="1" applyBorder="1" applyAlignment="1" applyProtection="1">
      <alignment horizontal="center" vertical="center"/>
      <protection locked="0"/>
    </xf>
    <xf numFmtId="176" fontId="2" fillId="2" borderId="26" xfId="0" applyNumberFormat="1" applyFont="1" applyFill="1" applyBorder="1" applyAlignment="1" applyProtection="1">
      <alignment horizontal="center" vertical="center"/>
      <protection locked="0"/>
    </xf>
    <xf numFmtId="0" fontId="2" fillId="0" borderId="0" xfId="0" applyFont="1" applyProtection="1">
      <alignment vertical="center"/>
      <protection locked="0"/>
    </xf>
    <xf numFmtId="9" fontId="22" fillId="2" borderId="1" xfId="0" applyNumberFormat="1" applyFont="1" applyFill="1" applyBorder="1" applyAlignment="1" applyProtection="1">
      <alignment horizontal="center" vertical="center"/>
      <protection locked="0"/>
    </xf>
    <xf numFmtId="178" fontId="13" fillId="2" borderId="1" xfId="0" applyNumberFormat="1" applyFont="1" applyFill="1" applyBorder="1" applyProtection="1">
      <alignment vertical="center"/>
      <protection locked="0"/>
    </xf>
    <xf numFmtId="0" fontId="22" fillId="2" borderId="7" xfId="0" applyFont="1" applyFill="1" applyBorder="1" applyAlignment="1" applyProtection="1">
      <alignment horizontal="center" vertical="center"/>
      <protection locked="0"/>
    </xf>
    <xf numFmtId="178" fontId="13" fillId="2" borderId="7" xfId="0" applyNumberFormat="1" applyFont="1" applyFill="1" applyBorder="1" applyProtection="1">
      <alignment vertical="center"/>
      <protection locked="0"/>
    </xf>
    <xf numFmtId="0" fontId="4" fillId="0" borderId="54" xfId="0" applyFont="1" applyBorder="1" applyAlignment="1">
      <alignment horizontal="center"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2" fillId="3" borderId="54" xfId="0" applyFont="1" applyFill="1" applyBorder="1" applyAlignment="1">
      <alignment horizontal="center" vertical="center"/>
    </xf>
    <xf numFmtId="0" fontId="4" fillId="0" borderId="55" xfId="0" applyFont="1" applyBorder="1" applyAlignment="1">
      <alignment horizontal="center" vertical="center"/>
    </xf>
    <xf numFmtId="0" fontId="25" fillId="0" borderId="0" xfId="0" applyFont="1">
      <alignment vertical="center"/>
    </xf>
    <xf numFmtId="0" fontId="26" fillId="0" borderId="0" xfId="0" applyFont="1">
      <alignment vertical="center"/>
    </xf>
    <xf numFmtId="0" fontId="27" fillId="0" borderId="0" xfId="0" applyFont="1">
      <alignment vertical="center"/>
    </xf>
    <xf numFmtId="0" fontId="28" fillId="0" borderId="0" xfId="0" applyFont="1">
      <alignment vertical="center"/>
    </xf>
    <xf numFmtId="0" fontId="10" fillId="0" borderId="0" xfId="0" applyFont="1" applyAlignment="1">
      <alignment horizontal="center" vertical="center"/>
    </xf>
    <xf numFmtId="0" fontId="29" fillId="0" borderId="0" xfId="0" applyFont="1" applyAlignment="1">
      <alignment horizontal="center" vertical="center"/>
    </xf>
    <xf numFmtId="178" fontId="29" fillId="0" borderId="0" xfId="0" applyNumberFormat="1" applyFont="1" applyAlignment="1">
      <alignment horizontal="center" vertical="center"/>
    </xf>
    <xf numFmtId="0" fontId="2" fillId="0" borderId="25" xfId="0" applyFont="1" applyBorder="1">
      <alignment vertical="center"/>
    </xf>
    <xf numFmtId="0" fontId="0" fillId="0" borderId="30" xfId="0" applyBorder="1">
      <alignment vertical="center"/>
    </xf>
    <xf numFmtId="0" fontId="0" fillId="0" borderId="23" xfId="0" applyBorder="1">
      <alignment vertical="center"/>
    </xf>
    <xf numFmtId="0" fontId="3" fillId="0" borderId="13" xfId="0" applyFont="1" applyBorder="1">
      <alignment vertical="center"/>
    </xf>
    <xf numFmtId="0" fontId="2" fillId="2" borderId="1" xfId="0" applyFont="1" applyFill="1" applyBorder="1" applyAlignment="1">
      <alignment horizontal="center" vertical="center"/>
    </xf>
    <xf numFmtId="0" fontId="6" fillId="2" borderId="1" xfId="0" applyFont="1" applyFill="1" applyBorder="1" applyAlignment="1" applyProtection="1">
      <alignment horizontal="center" vertical="center"/>
      <protection locked="0"/>
    </xf>
    <xf numFmtId="0" fontId="13" fillId="3" borderId="29" xfId="0" applyFont="1" applyFill="1" applyBorder="1" applyAlignment="1" applyProtection="1">
      <alignment horizontal="center" vertical="center"/>
      <protection locked="0"/>
    </xf>
    <xf numFmtId="178" fontId="2" fillId="2" borderId="31" xfId="0" applyNumberFormat="1" applyFont="1" applyFill="1" applyBorder="1" applyProtection="1">
      <alignment vertical="center"/>
      <protection locked="0"/>
    </xf>
    <xf numFmtId="0" fontId="2" fillId="0" borderId="1" xfId="0" applyFont="1" applyBorder="1" applyAlignment="1">
      <alignment vertical="center" wrapText="1"/>
    </xf>
    <xf numFmtId="0" fontId="11" fillId="0" borderId="25" xfId="0" applyFont="1" applyBorder="1" applyAlignment="1">
      <alignment horizontal="center" vertical="center"/>
    </xf>
    <xf numFmtId="0" fontId="0" fillId="0" borderId="25" xfId="0" applyBorder="1" applyAlignment="1">
      <alignment horizontal="center" vertical="center"/>
    </xf>
    <xf numFmtId="0" fontId="11" fillId="0" borderId="1" xfId="0" applyFont="1" applyBorder="1">
      <alignment vertical="center"/>
    </xf>
    <xf numFmtId="0" fontId="0" fillId="0" borderId="1" xfId="0" applyBorder="1">
      <alignment vertical="center"/>
    </xf>
    <xf numFmtId="0" fontId="11" fillId="0" borderId="7" xfId="0" applyFont="1" applyBorder="1" applyAlignment="1">
      <alignment horizontal="center" vertical="center"/>
    </xf>
    <xf numFmtId="0" fontId="0" fillId="0" borderId="8" xfId="0" applyBorder="1" applyAlignment="1">
      <alignment horizontal="center" vertical="center"/>
    </xf>
    <xf numFmtId="0" fontId="11" fillId="0" borderId="17" xfId="0" applyFont="1" applyBorder="1" applyAlignment="1">
      <alignment horizontal="center" vertical="center"/>
    </xf>
    <xf numFmtId="0" fontId="11" fillId="0" borderId="7" xfId="0" applyFont="1" applyBorder="1">
      <alignment vertical="center"/>
    </xf>
    <xf numFmtId="0" fontId="11" fillId="0" borderId="17" xfId="0" applyFont="1" applyBorder="1">
      <alignment vertical="center"/>
    </xf>
    <xf numFmtId="0" fontId="0" fillId="0" borderId="8" xfId="0" applyBorder="1">
      <alignment vertical="center"/>
    </xf>
    <xf numFmtId="0" fontId="11" fillId="0" borderId="7" xfId="0" applyFont="1" applyBorder="1" applyAlignment="1">
      <alignment vertical="center" wrapText="1"/>
    </xf>
    <xf numFmtId="0" fontId="0" fillId="0" borderId="8" xfId="0" applyBorder="1" applyAlignment="1">
      <alignment vertical="center" wrapText="1"/>
    </xf>
    <xf numFmtId="0" fontId="2" fillId="0" borderId="18" xfId="0" applyFont="1" applyBorder="1" applyAlignment="1">
      <alignment horizontal="center" vertical="center"/>
    </xf>
    <xf numFmtId="0" fontId="0" fillId="0" borderId="19" xfId="0" applyBorder="1" applyAlignment="1">
      <alignment horizontal="center" vertical="center"/>
    </xf>
    <xf numFmtId="0" fontId="2" fillId="0" borderId="7" xfId="0" applyFont="1" applyBorder="1" applyAlignment="1">
      <alignment horizontal="center" vertical="center"/>
    </xf>
    <xf numFmtId="0" fontId="3" fillId="0" borderId="7" xfId="0" applyFont="1" applyBorder="1" applyAlignment="1">
      <alignment horizontal="center" vertical="center" wrapText="1"/>
    </xf>
    <xf numFmtId="0" fontId="10" fillId="0" borderId="0" xfId="0" applyFont="1" applyAlignment="1">
      <alignment horizontal="center" vertical="center"/>
    </xf>
    <xf numFmtId="0" fontId="10" fillId="0" borderId="0" xfId="0" applyFont="1">
      <alignment vertical="center"/>
    </xf>
    <xf numFmtId="177" fontId="2" fillId="2" borderId="25" xfId="0" applyNumberFormat="1" applyFont="1" applyFill="1" applyBorder="1" applyAlignment="1" applyProtection="1">
      <alignment horizontal="center" vertical="center"/>
      <protection locked="0"/>
    </xf>
    <xf numFmtId="177" fontId="2" fillId="0" borderId="30" xfId="0" applyNumberFormat="1" applyFont="1" applyBorder="1" applyAlignment="1" applyProtection="1">
      <alignment horizontal="center" vertical="center"/>
      <protection locked="0"/>
    </xf>
    <xf numFmtId="177" fontId="2" fillId="2" borderId="41" xfId="0" applyNumberFormat="1" applyFont="1" applyFill="1" applyBorder="1" applyAlignment="1" applyProtection="1">
      <alignment horizontal="center" vertical="center"/>
      <protection locked="0"/>
    </xf>
    <xf numFmtId="177" fontId="0" fillId="0" borderId="23" xfId="0" applyNumberFormat="1" applyBorder="1" applyAlignment="1" applyProtection="1">
      <alignment horizontal="center" vertical="center"/>
      <protection locked="0"/>
    </xf>
    <xf numFmtId="0" fontId="2" fillId="0" borderId="39" xfId="0" applyFont="1" applyBorder="1" applyAlignment="1">
      <alignment horizontal="center" vertical="center"/>
    </xf>
    <xf numFmtId="0" fontId="0" fillId="0" borderId="40" xfId="0" applyBorder="1" applyAlignment="1">
      <alignment horizontal="center" vertical="center"/>
    </xf>
    <xf numFmtId="0" fontId="2" fillId="0" borderId="39" xfId="0" applyFont="1" applyBorder="1" applyAlignment="1">
      <alignment horizontal="center" vertical="center" wrapText="1"/>
    </xf>
    <xf numFmtId="0" fontId="0" fillId="0" borderId="40" xfId="0" applyBorder="1" applyAlignment="1">
      <alignment horizontal="center" vertical="center" wrapText="1"/>
    </xf>
    <xf numFmtId="0" fontId="2" fillId="0" borderId="2" xfId="0" applyFont="1" applyBorder="1" applyAlignment="1">
      <alignment horizontal="center" vertical="center" wrapText="1"/>
    </xf>
    <xf numFmtId="0" fontId="0" fillId="0" borderId="4" xfId="0" applyBorder="1">
      <alignment vertical="center"/>
    </xf>
    <xf numFmtId="0" fontId="6" fillId="0" borderId="40" xfId="0" applyFont="1" applyBorder="1" applyAlignment="1">
      <alignment horizontal="center" vertical="center"/>
    </xf>
    <xf numFmtId="0" fontId="2" fillId="0" borderId="25" xfId="0" applyFont="1" applyBorder="1" applyAlignment="1">
      <alignment horizontal="center" vertical="center"/>
    </xf>
    <xf numFmtId="0" fontId="6" fillId="0" borderId="30" xfId="0" applyFont="1" applyBorder="1" applyAlignment="1">
      <alignment horizontal="center" vertical="center"/>
    </xf>
    <xf numFmtId="0" fontId="0" fillId="0" borderId="30" xfId="0" applyBorder="1" applyAlignment="1">
      <alignment horizontal="center" vertical="center"/>
    </xf>
    <xf numFmtId="0" fontId="0" fillId="0" borderId="23" xfId="0" applyBorder="1" applyAlignment="1">
      <alignment horizontal="center" vertical="center"/>
    </xf>
    <xf numFmtId="0" fontId="6" fillId="0" borderId="4" xfId="0" applyFont="1" applyBorder="1" applyAlignment="1">
      <alignment horizontal="center" vertical="center"/>
    </xf>
    <xf numFmtId="0" fontId="6" fillId="0" borderId="22" xfId="0" applyFont="1" applyBorder="1" applyAlignment="1">
      <alignment horizontal="center" vertical="center"/>
    </xf>
    <xf numFmtId="0" fontId="2" fillId="0" borderId="41" xfId="0" applyFont="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11" fillId="2" borderId="25" xfId="0" applyFont="1" applyFill="1" applyBorder="1" applyAlignment="1" applyProtection="1">
      <alignment horizontal="center" vertical="center"/>
      <protection locked="0"/>
    </xf>
    <xf numFmtId="0" fontId="11" fillId="0" borderId="23" xfId="0" applyFont="1" applyBorder="1" applyAlignment="1" applyProtection="1">
      <alignment horizontal="center" vertical="center"/>
      <protection locked="0"/>
    </xf>
    <xf numFmtId="0" fontId="2" fillId="0" borderId="18" xfId="0" applyFont="1" applyBorder="1">
      <alignment vertical="center"/>
    </xf>
    <xf numFmtId="0" fontId="0" fillId="0" borderId="19" xfId="0" applyBorder="1">
      <alignment vertical="center"/>
    </xf>
    <xf numFmtId="0" fontId="2" fillId="0" borderId="25" xfId="0" applyFont="1" applyBorder="1">
      <alignment vertical="center"/>
    </xf>
    <xf numFmtId="0" fontId="0" fillId="0" borderId="30" xfId="0" applyBorder="1">
      <alignment vertical="center"/>
    </xf>
    <xf numFmtId="0" fontId="2" fillId="0" borderId="1" xfId="0" applyFont="1" applyBorder="1">
      <alignment vertical="center"/>
    </xf>
    <xf numFmtId="0" fontId="0" fillId="0" borderId="25" xfId="0" applyBorder="1">
      <alignment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0" fillId="0" borderId="23" xfId="0" applyBorder="1">
      <alignment vertical="center"/>
    </xf>
    <xf numFmtId="0" fontId="2" fillId="0" borderId="4" xfId="0" applyFont="1" applyBorder="1" applyProtection="1">
      <alignment vertical="center"/>
      <protection locked="0"/>
    </xf>
    <xf numFmtId="0" fontId="0" fillId="0" borderId="5" xfId="0" applyBorder="1" applyProtection="1">
      <alignment vertical="center"/>
      <protection locked="0"/>
    </xf>
    <xf numFmtId="0" fontId="0" fillId="0" borderId="22" xfId="0" applyBorder="1" applyProtection="1">
      <alignment vertical="center"/>
      <protection locked="0"/>
    </xf>
    <xf numFmtId="0" fontId="2" fillId="0" borderId="2" xfId="0" applyFont="1" applyBorder="1" applyProtection="1">
      <alignment vertical="center"/>
      <protection locked="0"/>
    </xf>
    <xf numFmtId="0" fontId="0" fillId="0" borderId="3" xfId="0" applyBorder="1" applyProtection="1">
      <alignment vertical="center"/>
      <protection locked="0"/>
    </xf>
    <xf numFmtId="0" fontId="0" fillId="0" borderId="20" xfId="0" applyBorder="1" applyProtection="1">
      <alignment vertical="center"/>
      <protection locked="0"/>
    </xf>
    <xf numFmtId="0" fontId="2" fillId="0" borderId="20" xfId="0" applyFont="1"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right" vertical="center"/>
    </xf>
    <xf numFmtId="0" fontId="2" fillId="0" borderId="25" xfId="0" applyFont="1" applyBorder="1" applyAlignment="1">
      <alignment vertical="center" wrapText="1"/>
    </xf>
  </cellXfs>
  <cellStyles count="1">
    <cellStyle name="標準"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s>
</file>

<file path=xl/ctrlProps/ctrlProp1.xml><?xml version="1.0" encoding="utf-8"?>
<formControlPr xmlns="http://schemas.microsoft.com/office/spreadsheetml/2009/9/main" objectType="CheckBox" fmlaLink="$D$12" lockText="1" noThreeD="1"/>
</file>

<file path=xl/ctrlProps/ctrlProp2.xml><?xml version="1.0" encoding="utf-8"?>
<formControlPr xmlns="http://schemas.microsoft.com/office/spreadsheetml/2009/9/main" objectType="CheckBox" fmlaLink="$F$12" lockText="1" noThreeD="1"/>
</file>

<file path=xl/ctrlProps/ctrlProp3.xml><?xml version="1.0" encoding="utf-8"?>
<formControlPr xmlns="http://schemas.microsoft.com/office/spreadsheetml/2009/9/main" objectType="CheckBox" fmlaLink="$H$12" lockText="1" noThreeD="1"/>
</file>

<file path=xl/ctrlProps/ctrlProp4.xml><?xml version="1.0" encoding="utf-8"?>
<formControlPr xmlns="http://schemas.microsoft.com/office/spreadsheetml/2009/9/main" objectType="CheckBox" fmlaLink="$D$13" lockText="1" noThreeD="1"/>
</file>

<file path=xl/ctrlProps/ctrlProp5.xml><?xml version="1.0" encoding="utf-8"?>
<formControlPr xmlns="http://schemas.microsoft.com/office/spreadsheetml/2009/9/main" objectType="CheckBox" fmlaLink="$D$16" lockText="1" noThreeD="1"/>
</file>

<file path=xl/ctrlProps/ctrlProp6.xml><?xml version="1.0" encoding="utf-8"?>
<formControlPr xmlns="http://schemas.microsoft.com/office/spreadsheetml/2009/9/main" objectType="CheckBox" fmlaLink="$D$20" lockText="1" noThreeD="1"/>
</file>

<file path=xl/ctrlProps/ctrlProp7.xml><?xml version="1.0" encoding="utf-8"?>
<formControlPr xmlns="http://schemas.microsoft.com/office/spreadsheetml/2009/9/main" objectType="CheckBox" fmlaLink="$D$21" lockText="1" noThreeD="1"/>
</file>

<file path=xl/ctrlProps/ctrlProp8.xml><?xml version="1.0" encoding="utf-8"?>
<formControlPr xmlns="http://schemas.microsoft.com/office/spreadsheetml/2009/9/main" objectType="CheckBox" fmlaLink="$F$13" lockText="1" noThreeD="1"/>
</file>

<file path=xl/ctrlProps/ctrlProp9.xml><?xml version="1.0" encoding="utf-8"?>
<formControlPr xmlns="http://schemas.microsoft.com/office/spreadsheetml/2009/9/main" objectType="CheckBox" fmlaLink="$F$16" lockText="1" noThreeD="1"/>
</file>

<file path=xl/ctrlProps/ctrlProp10.xml><?xml version="1.0" encoding="utf-8"?>
<formControlPr xmlns="http://schemas.microsoft.com/office/spreadsheetml/2009/9/main" objectType="CheckBox" fmlaLink="$F$20" lockText="1" noThreeD="1"/>
</file>

<file path=xl/ctrlProps/ctrlProp11.xml><?xml version="1.0" encoding="utf-8"?>
<formControlPr xmlns="http://schemas.microsoft.com/office/spreadsheetml/2009/9/main" objectType="CheckBox" fmlaLink="$F$21" lockText="1" noThreeD="1"/>
</file>

<file path=xl/ctrlProps/ctrlProp12.xml><?xml version="1.0" encoding="utf-8"?>
<formControlPr xmlns="http://schemas.microsoft.com/office/spreadsheetml/2009/9/main" objectType="CheckBox" fmlaLink="$H$16" lockText="1" noThreeD="1"/>
</file>

<file path=xl/ctrlProps/ctrlProp13.xml><?xml version="1.0" encoding="utf-8"?>
<formControlPr xmlns="http://schemas.microsoft.com/office/spreadsheetml/2009/9/main" objectType="CheckBox" fmlaLink="$H$20" lockText="1" noThreeD="1"/>
</file>

<file path=xl/ctrlProps/ctrlProp14.xml><?xml version="1.0" encoding="utf-8"?>
<formControlPr xmlns="http://schemas.microsoft.com/office/spreadsheetml/2009/9/main" objectType="CheckBox" fmlaLink="$H$21" lockText="1" noThreeD="1"/>
</file>

<file path=xl/ctrlProps/ctrlProp15.xml><?xml version="1.0" encoding="utf-8"?>
<formControlPr xmlns="http://schemas.microsoft.com/office/spreadsheetml/2009/9/main" objectType="CheckBox" fmlaLink="$D$22" lockText="1" noThreeD="1"/>
</file>

<file path=xl/ctrlProps/ctrlProp16.xml><?xml version="1.0" encoding="utf-8"?>
<formControlPr xmlns="http://schemas.microsoft.com/office/spreadsheetml/2009/9/main" objectType="CheckBox" fmlaLink="$F$22" lockText="1" noThreeD="1"/>
</file>

<file path=xl/ctrlProps/ctrlProp17.xml><?xml version="1.0" encoding="utf-8"?>
<formControlPr xmlns="http://schemas.microsoft.com/office/spreadsheetml/2009/9/main" objectType="CheckBox" fmlaLink="$H$22" lockText="1" noThreeD="1"/>
</file>

<file path=xl/ctrlProps/ctrlProp18.xml><?xml version="1.0" encoding="utf-8"?>
<formControlPr xmlns="http://schemas.microsoft.com/office/spreadsheetml/2009/9/main" objectType="CheckBox" fmlaLink="$D$23" lockText="1" noThreeD="1"/>
</file>

<file path=xl/ctrlProps/ctrlProp19.xml><?xml version="1.0" encoding="utf-8"?>
<formControlPr xmlns="http://schemas.microsoft.com/office/spreadsheetml/2009/9/main" objectType="CheckBox" fmlaLink="$F$23" lockText="1" noThreeD="1"/>
</file>

<file path=xl/ctrlProps/ctrlProp20.xml><?xml version="1.0" encoding="utf-8"?>
<formControlPr xmlns="http://schemas.microsoft.com/office/spreadsheetml/2009/9/main" objectType="CheckBox" fmlaLink="$H$23" lockText="1" noThreeD="1"/>
</file>

<file path=xl/ctrlProps/ctrlProp21.xml><?xml version="1.0" encoding="utf-8"?>
<formControlPr xmlns="http://schemas.microsoft.com/office/spreadsheetml/2009/9/main" objectType="CheckBox" fmlaLink="$D$29" lockText="1" noThreeD="1"/>
</file>

<file path=xl/ctrlProps/ctrlProp22.xml><?xml version="1.0" encoding="utf-8"?>
<formControlPr xmlns="http://schemas.microsoft.com/office/spreadsheetml/2009/9/main" objectType="CheckBox" fmlaLink="$D$27" lockText="1" noThreeD="1"/>
</file>

<file path=xl/ctrlProps/ctrlProp23.xml><?xml version="1.0" encoding="utf-8"?>
<formControlPr xmlns="http://schemas.microsoft.com/office/spreadsheetml/2009/9/main" objectType="CheckBox" fmlaLink="$D$14" lockText="1" noThreeD="1"/>
</file>

<file path=xl/ctrlProps/ctrlProp24.xml><?xml version="1.0" encoding="utf-8"?>
<formControlPr xmlns="http://schemas.microsoft.com/office/spreadsheetml/2009/9/main" objectType="CheckBox" fmlaLink="$F$14" lockText="1" noThreeD="1"/>
</file>

<file path=xl/ctrlProps/ctrlProp25.xml><?xml version="1.0" encoding="utf-8"?>
<formControlPr xmlns="http://schemas.microsoft.com/office/spreadsheetml/2009/9/main" objectType="CheckBox" fmlaLink="$H$14" lockText="1" noThreeD="1"/>
</file>

<file path=xl/ctrlProps/ctrlProp26.xml><?xml version="1.0" encoding="utf-8"?>
<formControlPr xmlns="http://schemas.microsoft.com/office/spreadsheetml/2009/9/main" objectType="CheckBox" fmlaLink="$D$15" lockText="1" noThreeD="1"/>
</file>

<file path=xl/ctrlProps/ctrlProp27.xml><?xml version="1.0" encoding="utf-8"?>
<formControlPr xmlns="http://schemas.microsoft.com/office/spreadsheetml/2009/9/main" objectType="CheckBox" fmlaLink="$D$19" lockText="1" noThreeD="1"/>
</file>

<file path=xl/ctrlProps/ctrlProp28.xml><?xml version="1.0" encoding="utf-8"?>
<formControlPr xmlns="http://schemas.microsoft.com/office/spreadsheetml/2009/9/main" objectType="CheckBox" fmlaLink="$F$19" lockText="1" noThreeD="1"/>
</file>

<file path=xl/ctrlProps/ctrlProp29.xml><?xml version="1.0" encoding="utf-8"?>
<formControlPr xmlns="http://schemas.microsoft.com/office/spreadsheetml/2009/9/main" objectType="CheckBox" fmlaLink="$H$19" lockText="1" noThreeD="1"/>
</file>

<file path=xl/ctrlProps/ctrlProp30.xml><?xml version="1.0" encoding="utf-8"?>
<formControlPr xmlns="http://schemas.microsoft.com/office/spreadsheetml/2009/9/main" objectType="CheckBox" fmlaLink="$D$17" lockText="1" noThreeD="1"/>
</file>

<file path=xl/ctrlProps/ctrlProp31.xml><?xml version="1.0" encoding="utf-8"?>
<formControlPr xmlns="http://schemas.microsoft.com/office/spreadsheetml/2009/9/main" objectType="CheckBox" fmlaLink="$F$17" lockText="1" noThreeD="1"/>
</file>

<file path=xl/ctrlProps/ctrlProp32.xml><?xml version="1.0" encoding="utf-8"?>
<formControlPr xmlns="http://schemas.microsoft.com/office/spreadsheetml/2009/9/main" objectType="CheckBox" fmlaLink="$H$17" lockText="1" noThreeD="1"/>
</file>

<file path=xl/ctrlProps/ctrlProp33.xml><?xml version="1.0" encoding="utf-8"?>
<formControlPr xmlns="http://schemas.microsoft.com/office/spreadsheetml/2009/9/main" objectType="CheckBox" fmlaLink="$D$40" lockText="1" noThreeD="1"/>
</file>

<file path=xl/ctrlProps/ctrlProp34.xml><?xml version="1.0" encoding="utf-8"?>
<formControlPr xmlns="http://schemas.microsoft.com/office/spreadsheetml/2009/9/main" objectType="CheckBox" fmlaLink="$F$40" lockText="1" noThreeD="1"/>
</file>

<file path=xl/ctrlProps/ctrlProp35.xml><?xml version="1.0" encoding="utf-8"?>
<formControlPr xmlns="http://schemas.microsoft.com/office/spreadsheetml/2009/9/main" objectType="CheckBox" fmlaLink="$H$40" lockText="1" noThreeD="1"/>
</file>

<file path=xl/ctrlProps/ctrlProp36.xml><?xml version="1.0" encoding="utf-8"?>
<formControlPr xmlns="http://schemas.microsoft.com/office/spreadsheetml/2009/9/main" objectType="CheckBox" fmlaLink="$D$41" lockText="1" noThreeD="1"/>
</file>

<file path=xl/ctrlProps/ctrlProp37.xml><?xml version="1.0" encoding="utf-8"?>
<formControlPr xmlns="http://schemas.microsoft.com/office/spreadsheetml/2009/9/main" objectType="CheckBox" fmlaLink="$F$41" lockText="1" noThreeD="1"/>
</file>

<file path=xl/ctrlProps/ctrlProp38.xml><?xml version="1.0" encoding="utf-8"?>
<formControlPr xmlns="http://schemas.microsoft.com/office/spreadsheetml/2009/9/main" objectType="CheckBox" fmlaLink="$H$41" lockText="1" noThreeD="1"/>
</file>

<file path=xl/ctrlProps/ctrlProp39.xml><?xml version="1.0" encoding="utf-8"?>
<formControlPr xmlns="http://schemas.microsoft.com/office/spreadsheetml/2009/9/main" objectType="CheckBox" fmlaLink="$F$29" lockText="1" noThreeD="1"/>
</file>

<file path=xl/ctrlProps/ctrlProp40.xml><?xml version="1.0" encoding="utf-8"?>
<formControlPr xmlns="http://schemas.microsoft.com/office/spreadsheetml/2009/9/main" objectType="CheckBox" fmlaLink="$F$30" lockText="1" noThreeD="1"/>
</file>

<file path=xl/ctrlProps/ctrlProp41.xml><?xml version="1.0" encoding="utf-8"?>
<formControlPr xmlns="http://schemas.microsoft.com/office/spreadsheetml/2009/9/main" objectType="CheckBox" fmlaLink="$H$28" lockText="1" noThreeD="1"/>
</file>

<file path=xl/ctrlProps/ctrlProp42.xml><?xml version="1.0" encoding="utf-8"?>
<formControlPr xmlns="http://schemas.microsoft.com/office/spreadsheetml/2009/9/main" objectType="CheckBox" fmlaLink="$D$12" lockText="1" noThreeD="1"/>
</file>

<file path=xl/ctrlProps/ctrlProp43.xml><?xml version="1.0" encoding="utf-8"?>
<formControlPr xmlns="http://schemas.microsoft.com/office/spreadsheetml/2009/9/main" objectType="CheckBox" fmlaLink="$F$12" lockText="1" noThreeD="1"/>
</file>

<file path=xl/ctrlProps/ctrlProp44.xml><?xml version="1.0" encoding="utf-8"?>
<formControlPr xmlns="http://schemas.microsoft.com/office/spreadsheetml/2009/9/main" objectType="CheckBox" fmlaLink="$H$12" lockText="1" noThreeD="1"/>
</file>

<file path=xl/ctrlProps/ctrlProp45.xml><?xml version="1.0" encoding="utf-8"?>
<formControlPr xmlns="http://schemas.microsoft.com/office/spreadsheetml/2009/9/main" objectType="CheckBox" fmlaLink="$D$15" lockText="1" noThreeD="1"/>
</file>

<file path=xl/ctrlProps/ctrlProp46.xml><?xml version="1.0" encoding="utf-8"?>
<formControlPr xmlns="http://schemas.microsoft.com/office/spreadsheetml/2009/9/main" objectType="CheckBox" fmlaLink="F13" lockText="1" noThreeD="1"/>
</file>

<file path=xl/ctrlProps/ctrlProp47.xml><?xml version="1.0" encoding="utf-8"?>
<formControlPr xmlns="http://schemas.microsoft.com/office/spreadsheetml/2009/9/main" objectType="CheckBox" fmlaLink="F14" lockText="1" noThreeD="1"/>
</file>

<file path=xl/ctrlProps/ctrlProp48.xml><?xml version="1.0" encoding="utf-8"?>
<formControlPr xmlns="http://schemas.microsoft.com/office/spreadsheetml/2009/9/main" objectType="CheckBox" fmlaLink="F16" lockText="1" noThreeD="1"/>
</file>

<file path=xl/ctrlProps/ctrlProp49.xml><?xml version="1.0" encoding="utf-8"?>
<formControlPr xmlns="http://schemas.microsoft.com/office/spreadsheetml/2009/9/main" objectType="CheckBox" fmlaLink="H13" lockText="1" noThreeD="1"/>
</file>

<file path=xl/ctrlProps/ctrlProp50.xml><?xml version="1.0" encoding="utf-8"?>
<formControlPr xmlns="http://schemas.microsoft.com/office/spreadsheetml/2009/9/main" objectType="CheckBox" fmlaLink="H14" lockText="1" noThreeD="1"/>
</file>

<file path=xl/ctrlProps/ctrlProp51.xml><?xml version="1.0" encoding="utf-8"?>
<formControlPr xmlns="http://schemas.microsoft.com/office/spreadsheetml/2009/9/main" objectType="CheckBox" fmlaLink="H16" lockText="1" noThreeD="1"/>
</file>

<file path=xl/ctrlProps/ctrlProp52.xml><?xml version="1.0" encoding="utf-8"?>
<formControlPr xmlns="http://schemas.microsoft.com/office/spreadsheetml/2009/9/main" objectType="CheckBox" fmlaLink="F18" lockText="1" noThreeD="1"/>
</file>

<file path=xl/ctrlProps/ctrlProp53.xml><?xml version="1.0" encoding="utf-8"?>
<formControlPr xmlns="http://schemas.microsoft.com/office/spreadsheetml/2009/9/main" objectType="CheckBox" fmlaLink="F19" lockText="1" noThreeD="1"/>
</file>

<file path=xl/ctrlProps/ctrlProp54.xml><?xml version="1.0" encoding="utf-8"?>
<formControlPr xmlns="http://schemas.microsoft.com/office/spreadsheetml/2009/9/main" objectType="CheckBox" fmlaLink="F20" lockText="1" noThreeD="1"/>
</file>

<file path=xl/ctrlProps/ctrlProp55.xml><?xml version="1.0" encoding="utf-8"?>
<formControlPr xmlns="http://schemas.microsoft.com/office/spreadsheetml/2009/9/main" objectType="CheckBox" fmlaLink="F21" lockText="1" noThreeD="1"/>
</file>

<file path=xl/ctrlProps/ctrlProp56.xml><?xml version="1.0" encoding="utf-8"?>
<formControlPr xmlns="http://schemas.microsoft.com/office/spreadsheetml/2009/9/main" objectType="CheckBox" fmlaLink="H21" lockText="1" noThreeD="1"/>
</file>

<file path=xl/ctrlProps/ctrlProp57.xml><?xml version="1.0" encoding="utf-8"?>
<formControlPr xmlns="http://schemas.microsoft.com/office/spreadsheetml/2009/9/main" objectType="CheckBox" fmlaLink="H20" lockText="1" noThreeD="1"/>
</file>

<file path=xl/ctrlProps/ctrlProp58.xml><?xml version="1.0" encoding="utf-8"?>
<formControlPr xmlns="http://schemas.microsoft.com/office/spreadsheetml/2009/9/main" objectType="CheckBox" fmlaLink="H18" lockText="1" noThreeD="1"/>
</file>

<file path=xl/ctrlProps/ctrlProp59.xml><?xml version="1.0" encoding="utf-8"?>
<formControlPr xmlns="http://schemas.microsoft.com/office/spreadsheetml/2009/9/main" objectType="CheckBox" fmlaLink="F24" lockText="1" noThreeD="1"/>
</file>

<file path=xl/ctrlProps/ctrlProp60.xml><?xml version="1.0" encoding="utf-8"?>
<formControlPr xmlns="http://schemas.microsoft.com/office/spreadsheetml/2009/9/main" objectType="CheckBox" fmlaLink="F25" lockText="1" noThreeD="1"/>
</file>

<file path=xl/ctrlProps/ctrlProp61.xml><?xml version="1.0" encoding="utf-8"?>
<formControlPr xmlns="http://schemas.microsoft.com/office/spreadsheetml/2009/9/main" objectType="CheckBox" fmlaLink="H25" lockText="1" noThreeD="1"/>
</file>

<file path=xl/ctrlProps/ctrlProp62.xml><?xml version="1.0" encoding="utf-8"?>
<formControlPr xmlns="http://schemas.microsoft.com/office/spreadsheetml/2009/9/main" objectType="CheckBox" fmlaLink="D13" lockText="1" noThreeD="1"/>
</file>

<file path=xl/ctrlProps/ctrlProp63.xml><?xml version="1.0" encoding="utf-8"?>
<formControlPr xmlns="http://schemas.microsoft.com/office/spreadsheetml/2009/9/main" objectType="CheckBox" fmlaLink="$D$14" lockText="1" noThreeD="1"/>
</file>

<file path=xl/ctrlProps/ctrlProp64.xml><?xml version="1.0" encoding="utf-8"?>
<formControlPr xmlns="http://schemas.microsoft.com/office/spreadsheetml/2009/9/main" objectType="CheckBox" fmlaLink="$D$16" lockText="1" noThreeD="1"/>
</file>

<file path=xl/ctrlProps/ctrlProp65.xml><?xml version="1.0" encoding="utf-8"?>
<formControlPr xmlns="http://schemas.microsoft.com/office/spreadsheetml/2009/9/main" objectType="CheckBox" fmlaLink="$D$18" lockText="1" noThreeD="1"/>
</file>

<file path=xl/ctrlProps/ctrlProp66.xml><?xml version="1.0" encoding="utf-8"?>
<formControlPr xmlns="http://schemas.microsoft.com/office/spreadsheetml/2009/9/main" objectType="CheckBox" fmlaLink="$D$19" lockText="1" noThreeD="1"/>
</file>

<file path=xl/ctrlProps/ctrlProp67.xml><?xml version="1.0" encoding="utf-8"?>
<formControlPr xmlns="http://schemas.microsoft.com/office/spreadsheetml/2009/9/main" objectType="CheckBox" fmlaLink="$D$20" lockText="1" noThreeD="1"/>
</file>

<file path=xl/ctrlProps/ctrlProp68.xml><?xml version="1.0" encoding="utf-8"?>
<formControlPr xmlns="http://schemas.microsoft.com/office/spreadsheetml/2009/9/main" objectType="CheckBox" fmlaLink="$D$21" lockText="1" noThreeD="1"/>
</file>

<file path=xl/ctrlProps/ctrlProp69.xml><?xml version="1.0" encoding="utf-8"?>
<formControlPr xmlns="http://schemas.microsoft.com/office/spreadsheetml/2009/9/main" objectType="CheckBox" fmlaLink="$D$22" lockText="1" noThreeD="1"/>
</file>

<file path=xl/ctrlProps/ctrlProp70.xml><?xml version="1.0" encoding="utf-8"?>
<formControlPr xmlns="http://schemas.microsoft.com/office/spreadsheetml/2009/9/main" objectType="CheckBox" fmlaLink="$D$24" lockText="1" noThreeD="1"/>
</file>

<file path=xl/ctrlProps/ctrlProp71.xml><?xml version="1.0" encoding="utf-8"?>
<formControlPr xmlns="http://schemas.microsoft.com/office/spreadsheetml/2009/9/main" objectType="CheckBox" fmlaLink="$D$25" lockText="1" noThreeD="1"/>
</file>

<file path=xl/ctrlProps/ctrlProp72.xml><?xml version="1.0" encoding="utf-8"?>
<formControlPr xmlns="http://schemas.microsoft.com/office/spreadsheetml/2009/9/main" objectType="CheckBox" fmlaLink="$H$23"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11</xdr:row>
          <xdr:rowOff>12700</xdr:rowOff>
        </xdr:from>
        <xdr:to>
          <xdr:col>3</xdr:col>
          <xdr:colOff>266700</xdr:colOff>
          <xdr:row>12</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12700</xdr:rowOff>
        </xdr:from>
        <xdr:to>
          <xdr:col>5</xdr:col>
          <xdr:colOff>266700</xdr:colOff>
          <xdr:row>12</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11</xdr:row>
          <xdr:rowOff>12700</xdr:rowOff>
        </xdr:from>
        <xdr:to>
          <xdr:col>7</xdr:col>
          <xdr:colOff>266700</xdr:colOff>
          <xdr:row>12</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xdr:row>
          <xdr:rowOff>12700</xdr:rowOff>
        </xdr:from>
        <xdr:to>
          <xdr:col>3</xdr:col>
          <xdr:colOff>266700</xdr:colOff>
          <xdr:row>13</xdr:row>
          <xdr:rowOff>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xdr:row>
          <xdr:rowOff>12700</xdr:rowOff>
        </xdr:from>
        <xdr:to>
          <xdr:col>3</xdr:col>
          <xdr:colOff>266700</xdr:colOff>
          <xdr:row>16</xdr:row>
          <xdr:rowOff>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19</xdr:row>
          <xdr:rowOff>12700</xdr:rowOff>
        </xdr:from>
        <xdr:to>
          <xdr:col>3</xdr:col>
          <xdr:colOff>266700</xdr:colOff>
          <xdr:row>20</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20</xdr:row>
          <xdr:rowOff>12700</xdr:rowOff>
        </xdr:from>
        <xdr:to>
          <xdr:col>3</xdr:col>
          <xdr:colOff>266700</xdr:colOff>
          <xdr:row>21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xdr:row>
          <xdr:rowOff>12700</xdr:rowOff>
        </xdr:from>
        <xdr:to>
          <xdr:col>5</xdr:col>
          <xdr:colOff>266700</xdr:colOff>
          <xdr:row>13</xdr:row>
          <xdr:rowOff>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xdr:row>
          <xdr:rowOff>12700</xdr:rowOff>
        </xdr:from>
        <xdr:to>
          <xdr:col>5</xdr:col>
          <xdr:colOff>266700</xdr:colOff>
          <xdr:row>16</xdr:row>
          <xdr:rowOff>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xdr:row>
          <xdr:rowOff>12700</xdr:rowOff>
        </xdr:from>
        <xdr:to>
          <xdr:col>5</xdr:col>
          <xdr:colOff>266700</xdr:colOff>
          <xdr:row>20</xdr:row>
          <xdr:rowOff>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12700</xdr:rowOff>
        </xdr:from>
        <xdr:to>
          <xdr:col>5</xdr:col>
          <xdr:colOff>266700</xdr:colOff>
          <xdr:row>21</xdr:row>
          <xdr:rowOff>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15</xdr:row>
          <xdr:rowOff>12700</xdr:rowOff>
        </xdr:from>
        <xdr:to>
          <xdr:col>7</xdr:col>
          <xdr:colOff>266700</xdr:colOff>
          <xdr:row>16</xdr:row>
          <xdr:rowOff>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19</xdr:row>
          <xdr:rowOff>12700</xdr:rowOff>
        </xdr:from>
        <xdr:to>
          <xdr:col>7</xdr:col>
          <xdr:colOff>266700</xdr:colOff>
          <xdr:row>20</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20</xdr:row>
          <xdr:rowOff>12700</xdr:rowOff>
        </xdr:from>
        <xdr:to>
          <xdr:col>7</xdr:col>
          <xdr:colOff>266700</xdr:colOff>
          <xdr:row>21</xdr:row>
          <xdr:rowOff>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21</xdr:row>
          <xdr:rowOff>0</xdr:rowOff>
        </xdr:from>
        <xdr:to>
          <xdr:col>3</xdr:col>
          <xdr:colOff>266700</xdr:colOff>
          <xdr:row>21</xdr:row>
          <xdr:rowOff>222250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12700</xdr:rowOff>
        </xdr:from>
        <xdr:to>
          <xdr:col>5</xdr:col>
          <xdr:colOff>266700</xdr:colOff>
          <xdr:row>22</xdr:row>
          <xdr:rowOff>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21</xdr:row>
          <xdr:rowOff>12700</xdr:rowOff>
        </xdr:from>
        <xdr:to>
          <xdr:col>7</xdr:col>
          <xdr:colOff>266700</xdr:colOff>
          <xdr:row>22</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22</xdr:row>
          <xdr:rowOff>57150</xdr:rowOff>
        </xdr:from>
        <xdr:to>
          <xdr:col>3</xdr:col>
          <xdr:colOff>266700</xdr:colOff>
          <xdr:row>22</xdr:row>
          <xdr:rowOff>279400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xdr:row>
          <xdr:rowOff>57150</xdr:rowOff>
        </xdr:from>
        <xdr:to>
          <xdr:col>5</xdr:col>
          <xdr:colOff>266700</xdr:colOff>
          <xdr:row>22</xdr:row>
          <xdr:rowOff>279400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22</xdr:row>
          <xdr:rowOff>57150</xdr:rowOff>
        </xdr:from>
        <xdr:to>
          <xdr:col>7</xdr:col>
          <xdr:colOff>266700</xdr:colOff>
          <xdr:row>22</xdr:row>
          <xdr:rowOff>279400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28</xdr:row>
          <xdr:rowOff>12700</xdr:rowOff>
        </xdr:from>
        <xdr:to>
          <xdr:col>3</xdr:col>
          <xdr:colOff>266700</xdr:colOff>
          <xdr:row>29</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26</xdr:row>
          <xdr:rowOff>12700</xdr:rowOff>
        </xdr:from>
        <xdr:to>
          <xdr:col>3</xdr:col>
          <xdr:colOff>266700</xdr:colOff>
          <xdr:row>27</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xdr:row>
          <xdr:rowOff>12700</xdr:rowOff>
        </xdr:from>
        <xdr:to>
          <xdr:col>3</xdr:col>
          <xdr:colOff>266700</xdr:colOff>
          <xdr:row>14</xdr:row>
          <xdr:rowOff>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xdr:row>
          <xdr:rowOff>12700</xdr:rowOff>
        </xdr:from>
        <xdr:to>
          <xdr:col>5</xdr:col>
          <xdr:colOff>266700</xdr:colOff>
          <xdr:row>14</xdr:row>
          <xdr:rowOff>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xdr:row>
          <xdr:rowOff>12700</xdr:rowOff>
        </xdr:from>
        <xdr:to>
          <xdr:col>7</xdr:col>
          <xdr:colOff>266700</xdr:colOff>
          <xdr:row>14</xdr:row>
          <xdr:rowOff>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xdr:row>
          <xdr:rowOff>12700</xdr:rowOff>
        </xdr:from>
        <xdr:to>
          <xdr:col>3</xdr:col>
          <xdr:colOff>266700</xdr:colOff>
          <xdr:row>15</xdr:row>
          <xdr:rowOff>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18</xdr:row>
          <xdr:rowOff>12700</xdr:rowOff>
        </xdr:from>
        <xdr:to>
          <xdr:col>3</xdr:col>
          <xdr:colOff>266700</xdr:colOff>
          <xdr:row>19</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xdr:row>
          <xdr:rowOff>12700</xdr:rowOff>
        </xdr:from>
        <xdr:to>
          <xdr:col>5</xdr:col>
          <xdr:colOff>266700</xdr:colOff>
          <xdr:row>19</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18</xdr:row>
          <xdr:rowOff>12700</xdr:rowOff>
        </xdr:from>
        <xdr:to>
          <xdr:col>7</xdr:col>
          <xdr:colOff>266700</xdr:colOff>
          <xdr:row>19</xdr:row>
          <xdr:rowOff>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xdr:row>
          <xdr:rowOff>12700</xdr:rowOff>
        </xdr:from>
        <xdr:to>
          <xdr:col>3</xdr:col>
          <xdr:colOff>266700</xdr:colOff>
          <xdr:row>17</xdr:row>
          <xdr:rowOff>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12700</xdr:rowOff>
        </xdr:from>
        <xdr:to>
          <xdr:col>5</xdr:col>
          <xdr:colOff>266700</xdr:colOff>
          <xdr:row>17</xdr:row>
          <xdr:rowOff>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16</xdr:row>
          <xdr:rowOff>12700</xdr:rowOff>
        </xdr:from>
        <xdr:to>
          <xdr:col>7</xdr:col>
          <xdr:colOff>266700</xdr:colOff>
          <xdr:row>17</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1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39</xdr:row>
          <xdr:rowOff>12700</xdr:rowOff>
        </xdr:from>
        <xdr:to>
          <xdr:col>3</xdr:col>
          <xdr:colOff>266700</xdr:colOff>
          <xdr:row>40</xdr:row>
          <xdr:rowOff>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39</xdr:row>
          <xdr:rowOff>12700</xdr:rowOff>
        </xdr:from>
        <xdr:to>
          <xdr:col>5</xdr:col>
          <xdr:colOff>266700</xdr:colOff>
          <xdr:row>40</xdr:row>
          <xdr:rowOff>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39</xdr:row>
          <xdr:rowOff>12700</xdr:rowOff>
        </xdr:from>
        <xdr:to>
          <xdr:col>7</xdr:col>
          <xdr:colOff>266700</xdr:colOff>
          <xdr:row>40</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40</xdr:row>
          <xdr:rowOff>57150</xdr:rowOff>
        </xdr:from>
        <xdr:to>
          <xdr:col>3</xdr:col>
          <xdr:colOff>266700</xdr:colOff>
          <xdr:row>40</xdr:row>
          <xdr:rowOff>279400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1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40</xdr:row>
          <xdr:rowOff>57150</xdr:rowOff>
        </xdr:from>
        <xdr:to>
          <xdr:col>5</xdr:col>
          <xdr:colOff>266700</xdr:colOff>
          <xdr:row>40</xdr:row>
          <xdr:rowOff>279400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1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40</xdr:row>
          <xdr:rowOff>50800</xdr:rowOff>
        </xdr:from>
        <xdr:to>
          <xdr:col>7</xdr:col>
          <xdr:colOff>266700</xdr:colOff>
          <xdr:row>40</xdr:row>
          <xdr:rowOff>266700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1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28</xdr:row>
          <xdr:rowOff>12700</xdr:rowOff>
        </xdr:from>
        <xdr:to>
          <xdr:col>5</xdr:col>
          <xdr:colOff>266700</xdr:colOff>
          <xdr:row>29</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1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29</xdr:row>
          <xdr:rowOff>12700</xdr:rowOff>
        </xdr:from>
        <xdr:to>
          <xdr:col>5</xdr:col>
          <xdr:colOff>266700</xdr:colOff>
          <xdr:row>30</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27</xdr:row>
          <xdr:rowOff>12700</xdr:rowOff>
        </xdr:from>
        <xdr:to>
          <xdr:col>7</xdr:col>
          <xdr:colOff>260350</xdr:colOff>
          <xdr:row>28</xdr:row>
          <xdr:rowOff>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1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11</xdr:row>
          <xdr:rowOff>12700</xdr:rowOff>
        </xdr:from>
        <xdr:to>
          <xdr:col>3</xdr:col>
          <xdr:colOff>266700</xdr:colOff>
          <xdr:row>12</xdr:row>
          <xdr:rowOff>12700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12700</xdr:rowOff>
        </xdr:from>
        <xdr:to>
          <xdr:col>5</xdr:col>
          <xdr:colOff>266700</xdr:colOff>
          <xdr:row>12</xdr:row>
          <xdr:rowOff>12700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2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11</xdr:row>
          <xdr:rowOff>12700</xdr:rowOff>
        </xdr:from>
        <xdr:to>
          <xdr:col>7</xdr:col>
          <xdr:colOff>266700</xdr:colOff>
          <xdr:row>12</xdr:row>
          <xdr:rowOff>12700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2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xdr:row>
          <xdr:rowOff>12700</xdr:rowOff>
        </xdr:from>
        <xdr:to>
          <xdr:col>3</xdr:col>
          <xdr:colOff>266700</xdr:colOff>
          <xdr:row>15</xdr:row>
          <xdr:rowOff>12700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2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xdr:row>
          <xdr:rowOff>12700</xdr:rowOff>
        </xdr:from>
        <xdr:to>
          <xdr:col>5</xdr:col>
          <xdr:colOff>266700</xdr:colOff>
          <xdr:row>13</xdr:row>
          <xdr:rowOff>12700</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2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xdr:row>
          <xdr:rowOff>12700</xdr:rowOff>
        </xdr:from>
        <xdr:to>
          <xdr:col>5</xdr:col>
          <xdr:colOff>266700</xdr:colOff>
          <xdr:row>14</xdr:row>
          <xdr:rowOff>12700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2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xdr:row>
          <xdr:rowOff>12700</xdr:rowOff>
        </xdr:from>
        <xdr:to>
          <xdr:col>5</xdr:col>
          <xdr:colOff>266700</xdr:colOff>
          <xdr:row>16</xdr:row>
          <xdr:rowOff>12700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2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12</xdr:row>
          <xdr:rowOff>12700</xdr:rowOff>
        </xdr:from>
        <xdr:to>
          <xdr:col>7</xdr:col>
          <xdr:colOff>266700</xdr:colOff>
          <xdr:row>13</xdr:row>
          <xdr:rowOff>12700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2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xdr:row>
          <xdr:rowOff>12700</xdr:rowOff>
        </xdr:from>
        <xdr:to>
          <xdr:col>7</xdr:col>
          <xdr:colOff>266700</xdr:colOff>
          <xdr:row>14</xdr:row>
          <xdr:rowOff>12700</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2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15</xdr:row>
          <xdr:rowOff>12700</xdr:rowOff>
        </xdr:from>
        <xdr:to>
          <xdr:col>7</xdr:col>
          <xdr:colOff>266700</xdr:colOff>
          <xdr:row>16</xdr:row>
          <xdr:rowOff>12700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2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xdr:row>
          <xdr:rowOff>12700</xdr:rowOff>
        </xdr:from>
        <xdr:to>
          <xdr:col>5</xdr:col>
          <xdr:colOff>266700</xdr:colOff>
          <xdr:row>18</xdr:row>
          <xdr:rowOff>12700</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2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xdr:row>
          <xdr:rowOff>12700</xdr:rowOff>
        </xdr:from>
        <xdr:to>
          <xdr:col>5</xdr:col>
          <xdr:colOff>266700</xdr:colOff>
          <xdr:row>19</xdr:row>
          <xdr:rowOff>12700</xdr:rowOff>
        </xdr:to>
        <xdr:sp macro="" textlink="">
          <xdr:nvSpPr>
            <xdr:cNvPr id="2136" name="Check Box 88" hidden="1">
              <a:extLst>
                <a:ext uri="{63B3BB69-23CF-44E3-9099-C40C66FF867C}">
                  <a14:compatExt spid="_x0000_s2136"/>
                </a:ext>
                <a:ext uri="{FF2B5EF4-FFF2-40B4-BE49-F238E27FC236}">
                  <a16:creationId xmlns:a16="http://schemas.microsoft.com/office/drawing/2014/main" id="{00000000-0008-0000-0200-00005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xdr:row>
          <xdr:rowOff>12700</xdr:rowOff>
        </xdr:from>
        <xdr:to>
          <xdr:col>5</xdr:col>
          <xdr:colOff>266700</xdr:colOff>
          <xdr:row>20</xdr:row>
          <xdr:rowOff>12700</xdr:rowOff>
        </xdr:to>
        <xdr:sp macro="" textlink="">
          <xdr:nvSpPr>
            <xdr:cNvPr id="2137" name="Check Box 89" hidden="1">
              <a:extLst>
                <a:ext uri="{63B3BB69-23CF-44E3-9099-C40C66FF867C}">
                  <a14:compatExt spid="_x0000_s2137"/>
                </a:ext>
                <a:ext uri="{FF2B5EF4-FFF2-40B4-BE49-F238E27FC236}">
                  <a16:creationId xmlns:a16="http://schemas.microsoft.com/office/drawing/2014/main" id="{00000000-0008-0000-0200-00005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12700</xdr:rowOff>
        </xdr:from>
        <xdr:to>
          <xdr:col>5</xdr:col>
          <xdr:colOff>266700</xdr:colOff>
          <xdr:row>21</xdr:row>
          <xdr:rowOff>12700</xdr:rowOff>
        </xdr:to>
        <xdr:sp macro="" textlink="">
          <xdr:nvSpPr>
            <xdr:cNvPr id="2138" name="Check Box 90" hidden="1">
              <a:extLst>
                <a:ext uri="{63B3BB69-23CF-44E3-9099-C40C66FF867C}">
                  <a14:compatExt spid="_x0000_s2138"/>
                </a:ext>
                <a:ext uri="{FF2B5EF4-FFF2-40B4-BE49-F238E27FC236}">
                  <a16:creationId xmlns:a16="http://schemas.microsoft.com/office/drawing/2014/main" id="{00000000-0008-0000-0200-00005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20</xdr:row>
          <xdr:rowOff>12700</xdr:rowOff>
        </xdr:from>
        <xdr:to>
          <xdr:col>7</xdr:col>
          <xdr:colOff>266700</xdr:colOff>
          <xdr:row>21</xdr:row>
          <xdr:rowOff>12700</xdr:rowOff>
        </xdr:to>
        <xdr:sp macro="" textlink="">
          <xdr:nvSpPr>
            <xdr:cNvPr id="2139" name="Check Box 91" hidden="1">
              <a:extLst>
                <a:ext uri="{63B3BB69-23CF-44E3-9099-C40C66FF867C}">
                  <a14:compatExt spid="_x0000_s2139"/>
                </a:ext>
                <a:ext uri="{FF2B5EF4-FFF2-40B4-BE49-F238E27FC236}">
                  <a16:creationId xmlns:a16="http://schemas.microsoft.com/office/drawing/2014/main" id="{00000000-0008-0000-0200-00005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19</xdr:row>
          <xdr:rowOff>12700</xdr:rowOff>
        </xdr:from>
        <xdr:to>
          <xdr:col>7</xdr:col>
          <xdr:colOff>266700</xdr:colOff>
          <xdr:row>20</xdr:row>
          <xdr:rowOff>12700</xdr:rowOff>
        </xdr:to>
        <xdr:sp macro="" textlink="">
          <xdr:nvSpPr>
            <xdr:cNvPr id="2140" name="Check Box 92" hidden="1">
              <a:extLst>
                <a:ext uri="{63B3BB69-23CF-44E3-9099-C40C66FF867C}">
                  <a14:compatExt spid="_x0000_s2140"/>
                </a:ext>
                <a:ext uri="{FF2B5EF4-FFF2-40B4-BE49-F238E27FC236}">
                  <a16:creationId xmlns:a16="http://schemas.microsoft.com/office/drawing/2014/main" id="{00000000-0008-0000-0200-00005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xdr:row>
          <xdr:rowOff>12700</xdr:rowOff>
        </xdr:from>
        <xdr:to>
          <xdr:col>7</xdr:col>
          <xdr:colOff>266700</xdr:colOff>
          <xdr:row>18</xdr:row>
          <xdr:rowOff>12700</xdr:rowOff>
        </xdr:to>
        <xdr:sp macro="" textlink="">
          <xdr:nvSpPr>
            <xdr:cNvPr id="2142" name="Check Box 94" hidden="1">
              <a:extLst>
                <a:ext uri="{63B3BB69-23CF-44E3-9099-C40C66FF867C}">
                  <a14:compatExt spid="_x0000_s2142"/>
                </a:ext>
                <a:ext uri="{FF2B5EF4-FFF2-40B4-BE49-F238E27FC236}">
                  <a16:creationId xmlns:a16="http://schemas.microsoft.com/office/drawing/2014/main" id="{00000000-0008-0000-0200-00005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23</xdr:row>
          <xdr:rowOff>12700</xdr:rowOff>
        </xdr:from>
        <xdr:to>
          <xdr:col>5</xdr:col>
          <xdr:colOff>266700</xdr:colOff>
          <xdr:row>24</xdr:row>
          <xdr:rowOff>12700</xdr:rowOff>
        </xdr:to>
        <xdr:sp macro="" textlink="">
          <xdr:nvSpPr>
            <xdr:cNvPr id="2143" name="Check Box 95" hidden="1">
              <a:extLst>
                <a:ext uri="{63B3BB69-23CF-44E3-9099-C40C66FF867C}">
                  <a14:compatExt spid="_x0000_s2143"/>
                </a:ext>
                <a:ext uri="{FF2B5EF4-FFF2-40B4-BE49-F238E27FC236}">
                  <a16:creationId xmlns:a16="http://schemas.microsoft.com/office/drawing/2014/main" id="{00000000-0008-0000-0200-00005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24</xdr:row>
          <xdr:rowOff>12700</xdr:rowOff>
        </xdr:from>
        <xdr:to>
          <xdr:col>5</xdr:col>
          <xdr:colOff>266700</xdr:colOff>
          <xdr:row>25</xdr:row>
          <xdr:rowOff>12700</xdr:rowOff>
        </xdr:to>
        <xdr:sp macro="" textlink="">
          <xdr:nvSpPr>
            <xdr:cNvPr id="2144" name="Check Box 96" hidden="1">
              <a:extLst>
                <a:ext uri="{63B3BB69-23CF-44E3-9099-C40C66FF867C}">
                  <a14:compatExt spid="_x0000_s2144"/>
                </a:ext>
                <a:ext uri="{FF2B5EF4-FFF2-40B4-BE49-F238E27FC236}">
                  <a16:creationId xmlns:a16="http://schemas.microsoft.com/office/drawing/2014/main" id="{00000000-0008-0000-0200-00006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24</xdr:row>
          <xdr:rowOff>12700</xdr:rowOff>
        </xdr:from>
        <xdr:to>
          <xdr:col>7</xdr:col>
          <xdr:colOff>266700</xdr:colOff>
          <xdr:row>25</xdr:row>
          <xdr:rowOff>12700</xdr:rowOff>
        </xdr:to>
        <xdr:sp macro="" textlink="">
          <xdr:nvSpPr>
            <xdr:cNvPr id="2145" name="Check Box 97" hidden="1">
              <a:extLst>
                <a:ext uri="{63B3BB69-23CF-44E3-9099-C40C66FF867C}">
                  <a14:compatExt spid="_x0000_s2145"/>
                </a:ext>
                <a:ext uri="{FF2B5EF4-FFF2-40B4-BE49-F238E27FC236}">
                  <a16:creationId xmlns:a16="http://schemas.microsoft.com/office/drawing/2014/main" id="{00000000-0008-0000-0200-00006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xdr:row>
          <xdr:rowOff>12700</xdr:rowOff>
        </xdr:from>
        <xdr:to>
          <xdr:col>3</xdr:col>
          <xdr:colOff>266700</xdr:colOff>
          <xdr:row>13</xdr:row>
          <xdr:rowOff>12700</xdr:rowOff>
        </xdr:to>
        <xdr:sp macro="" textlink="">
          <xdr:nvSpPr>
            <xdr:cNvPr id="2146" name="Check Box 98" hidden="1">
              <a:extLst>
                <a:ext uri="{63B3BB69-23CF-44E3-9099-C40C66FF867C}">
                  <a14:compatExt spid="_x0000_s2146"/>
                </a:ext>
                <a:ext uri="{FF2B5EF4-FFF2-40B4-BE49-F238E27FC236}">
                  <a16:creationId xmlns:a16="http://schemas.microsoft.com/office/drawing/2014/main" id="{00000000-0008-0000-0200-00006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xdr:row>
          <xdr:rowOff>12700</xdr:rowOff>
        </xdr:from>
        <xdr:to>
          <xdr:col>3</xdr:col>
          <xdr:colOff>266700</xdr:colOff>
          <xdr:row>14</xdr:row>
          <xdr:rowOff>12700</xdr:rowOff>
        </xdr:to>
        <xdr:sp macro="" textlink="">
          <xdr:nvSpPr>
            <xdr:cNvPr id="2147" name="Check Box 99" hidden="1">
              <a:extLst>
                <a:ext uri="{63B3BB69-23CF-44E3-9099-C40C66FF867C}">
                  <a14:compatExt spid="_x0000_s2147"/>
                </a:ext>
                <a:ext uri="{FF2B5EF4-FFF2-40B4-BE49-F238E27FC236}">
                  <a16:creationId xmlns:a16="http://schemas.microsoft.com/office/drawing/2014/main" id="{00000000-0008-0000-0200-00006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xdr:row>
          <xdr:rowOff>12700</xdr:rowOff>
        </xdr:from>
        <xdr:to>
          <xdr:col>3</xdr:col>
          <xdr:colOff>266700</xdr:colOff>
          <xdr:row>16</xdr:row>
          <xdr:rowOff>12700</xdr:rowOff>
        </xdr:to>
        <xdr:sp macro="" textlink="">
          <xdr:nvSpPr>
            <xdr:cNvPr id="2149" name="Check Box 101" hidden="1">
              <a:extLst>
                <a:ext uri="{63B3BB69-23CF-44E3-9099-C40C66FF867C}">
                  <a14:compatExt spid="_x0000_s2149"/>
                </a:ext>
                <a:ext uri="{FF2B5EF4-FFF2-40B4-BE49-F238E27FC236}">
                  <a16:creationId xmlns:a16="http://schemas.microsoft.com/office/drawing/2014/main" id="{00000000-0008-0000-0200-00006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17</xdr:row>
          <xdr:rowOff>12700</xdr:rowOff>
        </xdr:from>
        <xdr:to>
          <xdr:col>3</xdr:col>
          <xdr:colOff>266700</xdr:colOff>
          <xdr:row>18</xdr:row>
          <xdr:rowOff>12700</xdr:rowOff>
        </xdr:to>
        <xdr:sp macro="" textlink="">
          <xdr:nvSpPr>
            <xdr:cNvPr id="2153" name="Check Box 105" hidden="1">
              <a:extLst>
                <a:ext uri="{63B3BB69-23CF-44E3-9099-C40C66FF867C}">
                  <a14:compatExt spid="_x0000_s2153"/>
                </a:ext>
                <a:ext uri="{FF2B5EF4-FFF2-40B4-BE49-F238E27FC236}">
                  <a16:creationId xmlns:a16="http://schemas.microsoft.com/office/drawing/2014/main" id="{00000000-0008-0000-0200-00006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18</xdr:row>
          <xdr:rowOff>12700</xdr:rowOff>
        </xdr:from>
        <xdr:to>
          <xdr:col>3</xdr:col>
          <xdr:colOff>266700</xdr:colOff>
          <xdr:row>19</xdr:row>
          <xdr:rowOff>12700</xdr:rowOff>
        </xdr:to>
        <xdr:sp macro="" textlink="">
          <xdr:nvSpPr>
            <xdr:cNvPr id="2157" name="Check Box 109" hidden="1">
              <a:extLst>
                <a:ext uri="{63B3BB69-23CF-44E3-9099-C40C66FF867C}">
                  <a14:compatExt spid="_x0000_s2157"/>
                </a:ext>
                <a:ext uri="{FF2B5EF4-FFF2-40B4-BE49-F238E27FC236}">
                  <a16:creationId xmlns:a16="http://schemas.microsoft.com/office/drawing/2014/main" id="{00000000-0008-0000-0200-00006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19</xdr:row>
          <xdr:rowOff>12700</xdr:rowOff>
        </xdr:from>
        <xdr:to>
          <xdr:col>3</xdr:col>
          <xdr:colOff>266700</xdr:colOff>
          <xdr:row>20</xdr:row>
          <xdr:rowOff>12700</xdr:rowOff>
        </xdr:to>
        <xdr:sp macro="" textlink="">
          <xdr:nvSpPr>
            <xdr:cNvPr id="2161" name="Check Box 113" hidden="1">
              <a:extLst>
                <a:ext uri="{63B3BB69-23CF-44E3-9099-C40C66FF867C}">
                  <a14:compatExt spid="_x0000_s2161"/>
                </a:ext>
                <a:ext uri="{FF2B5EF4-FFF2-40B4-BE49-F238E27FC236}">
                  <a16:creationId xmlns:a16="http://schemas.microsoft.com/office/drawing/2014/main" id="{00000000-0008-0000-0200-00007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20</xdr:row>
          <xdr:rowOff>12700</xdr:rowOff>
        </xdr:from>
        <xdr:to>
          <xdr:col>3</xdr:col>
          <xdr:colOff>266700</xdr:colOff>
          <xdr:row>21</xdr:row>
          <xdr:rowOff>12700</xdr:rowOff>
        </xdr:to>
        <xdr:sp macro="" textlink="">
          <xdr:nvSpPr>
            <xdr:cNvPr id="2165" name="Check Box 117" hidden="1">
              <a:extLst>
                <a:ext uri="{63B3BB69-23CF-44E3-9099-C40C66FF867C}">
                  <a14:compatExt spid="_x0000_s2165"/>
                </a:ext>
                <a:ext uri="{FF2B5EF4-FFF2-40B4-BE49-F238E27FC236}">
                  <a16:creationId xmlns:a16="http://schemas.microsoft.com/office/drawing/2014/main" id="{00000000-0008-0000-0200-00007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21</xdr:row>
          <xdr:rowOff>12700</xdr:rowOff>
        </xdr:from>
        <xdr:to>
          <xdr:col>3</xdr:col>
          <xdr:colOff>266700</xdr:colOff>
          <xdr:row>22</xdr:row>
          <xdr:rowOff>12700</xdr:rowOff>
        </xdr:to>
        <xdr:sp macro="" textlink="">
          <xdr:nvSpPr>
            <xdr:cNvPr id="2169" name="Check Box 121" hidden="1">
              <a:extLst>
                <a:ext uri="{63B3BB69-23CF-44E3-9099-C40C66FF867C}">
                  <a14:compatExt spid="_x0000_s2169"/>
                </a:ext>
                <a:ext uri="{FF2B5EF4-FFF2-40B4-BE49-F238E27FC236}">
                  <a16:creationId xmlns:a16="http://schemas.microsoft.com/office/drawing/2014/main" id="{00000000-0008-0000-0200-00007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23</xdr:row>
          <xdr:rowOff>12700</xdr:rowOff>
        </xdr:from>
        <xdr:to>
          <xdr:col>3</xdr:col>
          <xdr:colOff>266700</xdr:colOff>
          <xdr:row>24</xdr:row>
          <xdr:rowOff>12700</xdr:rowOff>
        </xdr:to>
        <xdr:sp macro="" textlink="">
          <xdr:nvSpPr>
            <xdr:cNvPr id="2177" name="Check Box 129" hidden="1">
              <a:extLst>
                <a:ext uri="{63B3BB69-23CF-44E3-9099-C40C66FF867C}">
                  <a14:compatExt spid="_x0000_s2177"/>
                </a:ext>
                <a:ext uri="{FF2B5EF4-FFF2-40B4-BE49-F238E27FC236}">
                  <a16:creationId xmlns:a16="http://schemas.microsoft.com/office/drawing/2014/main" id="{00000000-0008-0000-0200-00008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24</xdr:row>
          <xdr:rowOff>12700</xdr:rowOff>
        </xdr:from>
        <xdr:to>
          <xdr:col>3</xdr:col>
          <xdr:colOff>266700</xdr:colOff>
          <xdr:row>25</xdr:row>
          <xdr:rowOff>12700</xdr:rowOff>
        </xdr:to>
        <xdr:sp macro="" textlink="">
          <xdr:nvSpPr>
            <xdr:cNvPr id="2179" name="Check Box 131" hidden="1">
              <a:extLst>
                <a:ext uri="{63B3BB69-23CF-44E3-9099-C40C66FF867C}">
                  <a14:compatExt spid="_x0000_s2179"/>
                </a:ext>
                <a:ext uri="{FF2B5EF4-FFF2-40B4-BE49-F238E27FC236}">
                  <a16:creationId xmlns:a16="http://schemas.microsoft.com/office/drawing/2014/main" id="{00000000-0008-0000-0200-00008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22</xdr:row>
          <xdr:rowOff>12700</xdr:rowOff>
        </xdr:from>
        <xdr:to>
          <xdr:col>7</xdr:col>
          <xdr:colOff>266700</xdr:colOff>
          <xdr:row>23</xdr:row>
          <xdr:rowOff>12700</xdr:rowOff>
        </xdr:to>
        <xdr:sp macro="" textlink="">
          <xdr:nvSpPr>
            <xdr:cNvPr id="2180" name="Check Box 132" hidden="1">
              <a:extLst>
                <a:ext uri="{63B3BB69-23CF-44E3-9099-C40C66FF867C}">
                  <a14:compatExt spid="_x0000_s2180"/>
                </a:ext>
                <a:ext uri="{FF2B5EF4-FFF2-40B4-BE49-F238E27FC236}">
                  <a16:creationId xmlns:a16="http://schemas.microsoft.com/office/drawing/2014/main" id="{00000000-0008-0000-0200-00008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8" Type="http://schemas.openxmlformats.org/officeDocument/2006/relationships/ctrlProp" Target="../ctrlProps/ctrlProp5.xml" />
  <Relationship Id="rId13" Type="http://schemas.openxmlformats.org/officeDocument/2006/relationships/ctrlProp" Target="../ctrlProps/ctrlProp10.xml" />
  <Relationship Id="rId18" Type="http://schemas.openxmlformats.org/officeDocument/2006/relationships/ctrlProp" Target="../ctrlProps/ctrlProp15.xml" />
  <Relationship Id="rId26" Type="http://schemas.openxmlformats.org/officeDocument/2006/relationships/ctrlProp" Target="../ctrlProps/ctrlProp23.xml" />
  <Relationship Id="rId39" Type="http://schemas.openxmlformats.org/officeDocument/2006/relationships/ctrlProp" Target="../ctrlProps/ctrlProp36.xml" />
  <Relationship Id="rId3" Type="http://schemas.openxmlformats.org/officeDocument/2006/relationships/vmlDrawing" Target="../drawings/vmlDrawing1.vml" />
  <Relationship Id="rId21" Type="http://schemas.openxmlformats.org/officeDocument/2006/relationships/ctrlProp" Target="../ctrlProps/ctrlProp18.xml" />
  <Relationship Id="rId34" Type="http://schemas.openxmlformats.org/officeDocument/2006/relationships/ctrlProp" Target="../ctrlProps/ctrlProp31.xml" />
  <Relationship Id="rId42" Type="http://schemas.openxmlformats.org/officeDocument/2006/relationships/ctrlProp" Target="../ctrlProps/ctrlProp39.xml" />
  <Relationship Id="rId7" Type="http://schemas.openxmlformats.org/officeDocument/2006/relationships/ctrlProp" Target="../ctrlProps/ctrlProp4.xml" />
  <Relationship Id="rId12" Type="http://schemas.openxmlformats.org/officeDocument/2006/relationships/ctrlProp" Target="../ctrlProps/ctrlProp9.xml" />
  <Relationship Id="rId17" Type="http://schemas.openxmlformats.org/officeDocument/2006/relationships/ctrlProp" Target="../ctrlProps/ctrlProp14.xml" />
  <Relationship Id="rId25" Type="http://schemas.openxmlformats.org/officeDocument/2006/relationships/ctrlProp" Target="../ctrlProps/ctrlProp22.xml" />
  <Relationship Id="rId33" Type="http://schemas.openxmlformats.org/officeDocument/2006/relationships/ctrlProp" Target="../ctrlProps/ctrlProp30.xml" />
  <Relationship Id="rId38" Type="http://schemas.openxmlformats.org/officeDocument/2006/relationships/ctrlProp" Target="../ctrlProps/ctrlProp35.xml" />
  <Relationship Id="rId2" Type="http://schemas.openxmlformats.org/officeDocument/2006/relationships/drawing" Target="../drawings/drawing1.xml" />
  <Relationship Id="rId16" Type="http://schemas.openxmlformats.org/officeDocument/2006/relationships/ctrlProp" Target="../ctrlProps/ctrlProp13.xml" />
  <Relationship Id="rId20" Type="http://schemas.openxmlformats.org/officeDocument/2006/relationships/ctrlProp" Target="../ctrlProps/ctrlProp17.xml" />
  <Relationship Id="rId29" Type="http://schemas.openxmlformats.org/officeDocument/2006/relationships/ctrlProp" Target="../ctrlProps/ctrlProp26.xml" />
  <Relationship Id="rId41" Type="http://schemas.openxmlformats.org/officeDocument/2006/relationships/ctrlProp" Target="../ctrlProps/ctrlProp38.xml" />
  <Relationship Id="rId1" Type="http://schemas.openxmlformats.org/officeDocument/2006/relationships/printerSettings" Target="../printerSettings/printerSettings2.bin" />
  <Relationship Id="rId6" Type="http://schemas.openxmlformats.org/officeDocument/2006/relationships/ctrlProp" Target="../ctrlProps/ctrlProp3.xml" />
  <Relationship Id="rId11" Type="http://schemas.openxmlformats.org/officeDocument/2006/relationships/ctrlProp" Target="../ctrlProps/ctrlProp8.xml" />
  <Relationship Id="rId24" Type="http://schemas.openxmlformats.org/officeDocument/2006/relationships/ctrlProp" Target="../ctrlProps/ctrlProp21.xml" />
  <Relationship Id="rId32" Type="http://schemas.openxmlformats.org/officeDocument/2006/relationships/ctrlProp" Target="../ctrlProps/ctrlProp29.xml" />
  <Relationship Id="rId37" Type="http://schemas.openxmlformats.org/officeDocument/2006/relationships/ctrlProp" Target="../ctrlProps/ctrlProp34.xml" />
  <Relationship Id="rId40" Type="http://schemas.openxmlformats.org/officeDocument/2006/relationships/ctrlProp" Target="../ctrlProps/ctrlProp37.xml" />
  <Relationship Id="rId5" Type="http://schemas.openxmlformats.org/officeDocument/2006/relationships/ctrlProp" Target="../ctrlProps/ctrlProp2.xml" />
  <Relationship Id="rId15" Type="http://schemas.openxmlformats.org/officeDocument/2006/relationships/ctrlProp" Target="../ctrlProps/ctrlProp12.xml" />
  <Relationship Id="rId23" Type="http://schemas.openxmlformats.org/officeDocument/2006/relationships/ctrlProp" Target="../ctrlProps/ctrlProp20.xml" />
  <Relationship Id="rId28" Type="http://schemas.openxmlformats.org/officeDocument/2006/relationships/ctrlProp" Target="../ctrlProps/ctrlProp25.xml" />
  <Relationship Id="rId36" Type="http://schemas.openxmlformats.org/officeDocument/2006/relationships/ctrlProp" Target="../ctrlProps/ctrlProp33.xml" />
  <Relationship Id="rId10" Type="http://schemas.openxmlformats.org/officeDocument/2006/relationships/ctrlProp" Target="../ctrlProps/ctrlProp7.xml" />
  <Relationship Id="rId19" Type="http://schemas.openxmlformats.org/officeDocument/2006/relationships/ctrlProp" Target="../ctrlProps/ctrlProp16.xml" />
  <Relationship Id="rId31" Type="http://schemas.openxmlformats.org/officeDocument/2006/relationships/ctrlProp" Target="../ctrlProps/ctrlProp28.xml" />
  <Relationship Id="rId44" Type="http://schemas.openxmlformats.org/officeDocument/2006/relationships/ctrlProp" Target="../ctrlProps/ctrlProp41.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 Id="rId22" Type="http://schemas.openxmlformats.org/officeDocument/2006/relationships/ctrlProp" Target="../ctrlProps/ctrlProp19.xml" />
  <Relationship Id="rId27" Type="http://schemas.openxmlformats.org/officeDocument/2006/relationships/ctrlProp" Target="../ctrlProps/ctrlProp24.xml" />
  <Relationship Id="rId30" Type="http://schemas.openxmlformats.org/officeDocument/2006/relationships/ctrlProp" Target="../ctrlProps/ctrlProp27.xml" />
  <Relationship Id="rId35" Type="http://schemas.openxmlformats.org/officeDocument/2006/relationships/ctrlProp" Target="../ctrlProps/ctrlProp32.xml" />
  <Relationship Id="rId43" Type="http://schemas.openxmlformats.org/officeDocument/2006/relationships/ctrlProp" Target="../ctrlProps/ctrlProp40.xml" />
</Relationships>
</file>

<file path=xl/worksheets/_rels/sheet3.xml.rels>&#65279;<?xml version="1.0" encoding="utf-8" standalone="yes"?>
<Relationships xmlns="http://schemas.openxmlformats.org/package/2006/relationships">
  <Relationship Id="rId8" Type="http://schemas.openxmlformats.org/officeDocument/2006/relationships/ctrlProp" Target="../ctrlProps/ctrlProp46.xml" />
  <Relationship Id="rId13" Type="http://schemas.openxmlformats.org/officeDocument/2006/relationships/ctrlProp" Target="../ctrlProps/ctrlProp51.xml" />
  <Relationship Id="rId18" Type="http://schemas.openxmlformats.org/officeDocument/2006/relationships/ctrlProp" Target="../ctrlProps/ctrlProp56.xml" />
  <Relationship Id="rId26" Type="http://schemas.openxmlformats.org/officeDocument/2006/relationships/ctrlProp" Target="../ctrlProps/ctrlProp64.xml" />
  <Relationship Id="rId3" Type="http://schemas.openxmlformats.org/officeDocument/2006/relationships/vmlDrawing" Target="../drawings/vmlDrawing2.vml" />
  <Relationship Id="rId21" Type="http://schemas.openxmlformats.org/officeDocument/2006/relationships/ctrlProp" Target="../ctrlProps/ctrlProp59.xml" />
  <Relationship Id="rId34" Type="http://schemas.openxmlformats.org/officeDocument/2006/relationships/ctrlProp" Target="../ctrlProps/ctrlProp72.xml" />
  <Relationship Id="rId7" Type="http://schemas.openxmlformats.org/officeDocument/2006/relationships/ctrlProp" Target="../ctrlProps/ctrlProp45.xml" />
  <Relationship Id="rId12" Type="http://schemas.openxmlformats.org/officeDocument/2006/relationships/ctrlProp" Target="../ctrlProps/ctrlProp50.xml" />
  <Relationship Id="rId17" Type="http://schemas.openxmlformats.org/officeDocument/2006/relationships/ctrlProp" Target="../ctrlProps/ctrlProp55.xml" />
  <Relationship Id="rId25" Type="http://schemas.openxmlformats.org/officeDocument/2006/relationships/ctrlProp" Target="../ctrlProps/ctrlProp63.xml" />
  <Relationship Id="rId33" Type="http://schemas.openxmlformats.org/officeDocument/2006/relationships/ctrlProp" Target="../ctrlProps/ctrlProp71.xml" />
  <Relationship Id="rId2" Type="http://schemas.openxmlformats.org/officeDocument/2006/relationships/drawing" Target="../drawings/drawing2.xml" />
  <Relationship Id="rId16" Type="http://schemas.openxmlformats.org/officeDocument/2006/relationships/ctrlProp" Target="../ctrlProps/ctrlProp54.xml" />
  <Relationship Id="rId20" Type="http://schemas.openxmlformats.org/officeDocument/2006/relationships/ctrlProp" Target="../ctrlProps/ctrlProp58.xml" />
  <Relationship Id="rId29" Type="http://schemas.openxmlformats.org/officeDocument/2006/relationships/ctrlProp" Target="../ctrlProps/ctrlProp67.xml" />
  <Relationship Id="rId1" Type="http://schemas.openxmlformats.org/officeDocument/2006/relationships/printerSettings" Target="../printerSettings/printerSettings3.bin" />
  <Relationship Id="rId6" Type="http://schemas.openxmlformats.org/officeDocument/2006/relationships/ctrlProp" Target="../ctrlProps/ctrlProp44.xml" />
  <Relationship Id="rId11" Type="http://schemas.openxmlformats.org/officeDocument/2006/relationships/ctrlProp" Target="../ctrlProps/ctrlProp49.xml" />
  <Relationship Id="rId24" Type="http://schemas.openxmlformats.org/officeDocument/2006/relationships/ctrlProp" Target="../ctrlProps/ctrlProp62.xml" />
  <Relationship Id="rId32" Type="http://schemas.openxmlformats.org/officeDocument/2006/relationships/ctrlProp" Target="../ctrlProps/ctrlProp70.xml" />
  <Relationship Id="rId5" Type="http://schemas.openxmlformats.org/officeDocument/2006/relationships/ctrlProp" Target="../ctrlProps/ctrlProp43.xml" />
  <Relationship Id="rId15" Type="http://schemas.openxmlformats.org/officeDocument/2006/relationships/ctrlProp" Target="../ctrlProps/ctrlProp53.xml" />
  <Relationship Id="rId23" Type="http://schemas.openxmlformats.org/officeDocument/2006/relationships/ctrlProp" Target="../ctrlProps/ctrlProp61.xml" />
  <Relationship Id="rId28" Type="http://schemas.openxmlformats.org/officeDocument/2006/relationships/ctrlProp" Target="../ctrlProps/ctrlProp66.xml" />
  <Relationship Id="rId10" Type="http://schemas.openxmlformats.org/officeDocument/2006/relationships/ctrlProp" Target="../ctrlProps/ctrlProp48.xml" />
  <Relationship Id="rId19" Type="http://schemas.openxmlformats.org/officeDocument/2006/relationships/ctrlProp" Target="../ctrlProps/ctrlProp57.xml" />
  <Relationship Id="rId31" Type="http://schemas.openxmlformats.org/officeDocument/2006/relationships/ctrlProp" Target="../ctrlProps/ctrlProp69.xml" />
  <Relationship Id="rId4" Type="http://schemas.openxmlformats.org/officeDocument/2006/relationships/ctrlProp" Target="../ctrlProps/ctrlProp42.xml" />
  <Relationship Id="rId9" Type="http://schemas.openxmlformats.org/officeDocument/2006/relationships/ctrlProp" Target="../ctrlProps/ctrlProp47.xml" />
  <Relationship Id="rId14" Type="http://schemas.openxmlformats.org/officeDocument/2006/relationships/ctrlProp" Target="../ctrlProps/ctrlProp52.xml" />
  <Relationship Id="rId22" Type="http://schemas.openxmlformats.org/officeDocument/2006/relationships/ctrlProp" Target="../ctrlProps/ctrlProp60.xml" />
  <Relationship Id="rId27" Type="http://schemas.openxmlformats.org/officeDocument/2006/relationships/ctrlProp" Target="../ctrlProps/ctrlProp65.xml" />
  <Relationship Id="rId30" Type="http://schemas.openxmlformats.org/officeDocument/2006/relationships/ctrlProp" Target="../ctrlProps/ctrlProp68.xml"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25"/>
  <sheetViews>
    <sheetView tabSelected="1" zoomScaleNormal="100" workbookViewId="0">
      <selection activeCell="C104" sqref="C104"/>
    </sheetView>
  </sheetViews>
  <sheetFormatPr defaultColWidth="9" defaultRowHeight="12" x14ac:dyDescent="0.2"/>
  <cols>
    <col min="1" max="1" width="1.6328125" style="44" customWidth="1"/>
    <col min="2" max="2" width="2.6328125" style="44" customWidth="1"/>
    <col min="3" max="3" width="25.6328125" style="44" customWidth="1"/>
    <col min="4" max="16384" width="9" style="44"/>
  </cols>
  <sheetData>
    <row r="1" spans="2:10" ht="15" customHeight="1" x14ac:dyDescent="0.2">
      <c r="B1" s="68" t="s">
        <v>238</v>
      </c>
    </row>
    <row r="3" spans="2:10" x14ac:dyDescent="0.2">
      <c r="B3" s="54" t="s">
        <v>90</v>
      </c>
      <c r="C3" s="45" t="s">
        <v>188</v>
      </c>
      <c r="D3" s="150"/>
      <c r="E3" s="44" t="s">
        <v>212</v>
      </c>
    </row>
    <row r="4" spans="2:10" x14ac:dyDescent="0.2">
      <c r="B4" s="54" t="s">
        <v>90</v>
      </c>
      <c r="C4" s="45" t="s">
        <v>91</v>
      </c>
    </row>
    <row r="5" spans="2:10" x14ac:dyDescent="0.2">
      <c r="B5" s="54" t="s">
        <v>90</v>
      </c>
      <c r="C5" s="44" t="s">
        <v>189</v>
      </c>
    </row>
    <row r="6" spans="2:10" x14ac:dyDescent="0.2">
      <c r="B6" s="54" t="s">
        <v>90</v>
      </c>
      <c r="C6" s="44" t="s">
        <v>239</v>
      </c>
    </row>
    <row r="7" spans="2:10" x14ac:dyDescent="0.2">
      <c r="B7" s="54" t="s">
        <v>90</v>
      </c>
      <c r="C7" s="44" t="s">
        <v>284</v>
      </c>
    </row>
    <row r="8" spans="2:10" ht="8.15" customHeight="1" x14ac:dyDescent="0.2"/>
    <row r="9" spans="2:10" ht="13" x14ac:dyDescent="0.2">
      <c r="B9" s="60" t="s">
        <v>244</v>
      </c>
    </row>
    <row r="10" spans="2:10" ht="8.15" customHeight="1" x14ac:dyDescent="0.2"/>
    <row r="11" spans="2:10" ht="15" customHeight="1" x14ac:dyDescent="0.2">
      <c r="B11" s="80" t="s">
        <v>25</v>
      </c>
      <c r="C11" s="70" t="s">
        <v>156</v>
      </c>
      <c r="D11" s="81" t="s">
        <v>183</v>
      </c>
      <c r="E11" s="71"/>
      <c r="F11" s="71"/>
      <c r="G11" s="71"/>
      <c r="H11" s="71"/>
      <c r="I11" s="71"/>
      <c r="J11" s="72"/>
    </row>
    <row r="12" spans="2:10" ht="15" customHeight="1" x14ac:dyDescent="0.2">
      <c r="B12" s="208" t="s">
        <v>26</v>
      </c>
      <c r="C12" s="210" t="s">
        <v>157</v>
      </c>
      <c r="D12" s="73" t="s">
        <v>267</v>
      </c>
      <c r="E12" s="73"/>
      <c r="F12" s="73"/>
      <c r="G12" s="73"/>
      <c r="H12" s="73"/>
      <c r="I12" s="73"/>
      <c r="J12" s="74"/>
    </row>
    <row r="13" spans="2:10" ht="15" customHeight="1" x14ac:dyDescent="0.2">
      <c r="B13" s="208"/>
      <c r="C13" s="210"/>
      <c r="D13" s="44" t="s">
        <v>266</v>
      </c>
      <c r="J13" s="79"/>
    </row>
    <row r="14" spans="2:10" ht="15" customHeight="1" x14ac:dyDescent="0.2">
      <c r="B14" s="209"/>
      <c r="C14" s="211"/>
      <c r="D14" s="75" t="s">
        <v>200</v>
      </c>
      <c r="E14" s="76"/>
      <c r="F14" s="76"/>
      <c r="G14" s="76"/>
      <c r="H14" s="76"/>
      <c r="I14" s="76"/>
      <c r="J14" s="77"/>
    </row>
    <row r="15" spans="2:10" ht="15" customHeight="1" x14ac:dyDescent="0.2">
      <c r="B15" s="69" t="s">
        <v>27</v>
      </c>
      <c r="C15" s="70" t="s">
        <v>193</v>
      </c>
      <c r="D15" s="44" t="s">
        <v>192</v>
      </c>
      <c r="E15" s="71"/>
      <c r="F15" s="71"/>
      <c r="G15" s="71"/>
      <c r="H15" s="71"/>
      <c r="I15" s="71"/>
      <c r="J15" s="72"/>
    </row>
    <row r="16" spans="2:10" ht="15" customHeight="1" x14ac:dyDescent="0.2">
      <c r="B16" s="149" t="s">
        <v>28</v>
      </c>
      <c r="C16" s="70" t="s">
        <v>79</v>
      </c>
      <c r="D16" s="71" t="s">
        <v>211</v>
      </c>
      <c r="E16" s="76"/>
      <c r="F16" s="76"/>
      <c r="G16" s="76"/>
      <c r="H16" s="76"/>
      <c r="I16" s="76"/>
      <c r="J16" s="77"/>
    </row>
    <row r="17" spans="2:10" ht="15" customHeight="1" x14ac:dyDescent="0.2">
      <c r="B17" s="69" t="s">
        <v>29</v>
      </c>
      <c r="C17" s="70" t="s">
        <v>5</v>
      </c>
      <c r="D17" s="71" t="s">
        <v>92</v>
      </c>
      <c r="E17" s="71"/>
      <c r="F17" s="71"/>
      <c r="G17" s="71"/>
      <c r="H17" s="71"/>
      <c r="I17" s="71"/>
      <c r="J17" s="72"/>
    </row>
    <row r="18" spans="2:10" ht="15" customHeight="1" x14ac:dyDescent="0.2">
      <c r="B18" s="212" t="s">
        <v>32</v>
      </c>
      <c r="C18" s="218" t="s">
        <v>112</v>
      </c>
      <c r="D18" s="73" t="s">
        <v>114</v>
      </c>
      <c r="E18" s="73"/>
      <c r="F18" s="73"/>
      <c r="G18" s="73"/>
      <c r="H18" s="73"/>
      <c r="I18" s="73"/>
      <c r="J18" s="74"/>
    </row>
    <row r="19" spans="2:10" ht="15" customHeight="1" x14ac:dyDescent="0.2">
      <c r="B19" s="213"/>
      <c r="C19" s="219"/>
      <c r="D19" s="75" t="s">
        <v>113</v>
      </c>
      <c r="E19" s="76"/>
      <c r="F19" s="76"/>
      <c r="G19" s="76"/>
      <c r="H19" s="76"/>
      <c r="I19" s="76"/>
      <c r="J19" s="77"/>
    </row>
    <row r="20" spans="2:10" ht="15" customHeight="1" x14ac:dyDescent="0.2">
      <c r="B20" s="69" t="s">
        <v>33</v>
      </c>
      <c r="C20" s="70" t="s">
        <v>6</v>
      </c>
      <c r="D20" s="71" t="s">
        <v>258</v>
      </c>
      <c r="E20" s="71"/>
      <c r="F20" s="71"/>
      <c r="G20" s="71"/>
      <c r="H20" s="71"/>
      <c r="I20" s="71"/>
      <c r="J20" s="72"/>
    </row>
    <row r="21" spans="2:10" ht="15" customHeight="1" x14ac:dyDescent="0.2">
      <c r="B21" s="69" t="s">
        <v>36</v>
      </c>
      <c r="C21" s="70" t="s">
        <v>279</v>
      </c>
      <c r="D21" s="73" t="s">
        <v>280</v>
      </c>
      <c r="E21" s="71"/>
      <c r="F21" s="71"/>
      <c r="G21" s="71"/>
      <c r="H21" s="71"/>
      <c r="I21" s="71"/>
      <c r="J21" s="72"/>
    </row>
    <row r="22" spans="2:10" ht="15" customHeight="1" x14ac:dyDescent="0.2">
      <c r="B22" s="212" t="s">
        <v>37</v>
      </c>
      <c r="C22" s="215" t="s">
        <v>93</v>
      </c>
      <c r="D22" s="78" t="s">
        <v>94</v>
      </c>
      <c r="E22" s="73"/>
      <c r="F22" s="73"/>
      <c r="G22" s="73"/>
      <c r="H22" s="73"/>
      <c r="I22" s="73"/>
      <c r="J22" s="74"/>
    </row>
    <row r="23" spans="2:10" ht="15" customHeight="1" x14ac:dyDescent="0.2">
      <c r="B23" s="214"/>
      <c r="C23" s="216"/>
      <c r="D23" s="44" t="s">
        <v>257</v>
      </c>
      <c r="J23" s="79"/>
    </row>
    <row r="24" spans="2:10" ht="15" customHeight="1" x14ac:dyDescent="0.2">
      <c r="B24" s="213"/>
      <c r="C24" s="217"/>
      <c r="D24" s="76" t="s">
        <v>95</v>
      </c>
      <c r="E24" s="76"/>
      <c r="F24" s="76"/>
      <c r="G24" s="76"/>
      <c r="H24" s="76"/>
      <c r="I24" s="76"/>
      <c r="J24" s="77"/>
    </row>
    <row r="25" spans="2:10" ht="15" customHeight="1" x14ac:dyDescent="0.2">
      <c r="B25" s="212" t="s">
        <v>38</v>
      </c>
      <c r="C25" s="215" t="s">
        <v>19</v>
      </c>
      <c r="D25" s="73" t="s">
        <v>117</v>
      </c>
      <c r="E25" s="73"/>
      <c r="F25" s="73"/>
      <c r="G25" s="73"/>
      <c r="H25" s="73"/>
      <c r="I25" s="73"/>
      <c r="J25" s="74"/>
    </row>
    <row r="26" spans="2:10" ht="15" customHeight="1" x14ac:dyDescent="0.2">
      <c r="B26" s="213"/>
      <c r="C26" s="217"/>
      <c r="D26" s="75" t="s">
        <v>116</v>
      </c>
      <c r="E26" s="76"/>
      <c r="F26" s="76"/>
      <c r="G26" s="76"/>
      <c r="H26" s="76"/>
      <c r="I26" s="76"/>
      <c r="J26" s="77"/>
    </row>
    <row r="27" spans="2:10" ht="10" customHeight="1" x14ac:dyDescent="0.2"/>
    <row r="28" spans="2:10" ht="15" customHeight="1" x14ac:dyDescent="0.2">
      <c r="B28" s="60" t="s">
        <v>243</v>
      </c>
    </row>
    <row r="29" spans="2:10" ht="8.15" customHeight="1" x14ac:dyDescent="0.2"/>
    <row r="30" spans="2:10" ht="15" customHeight="1" x14ac:dyDescent="0.2">
      <c r="B30" s="80" t="s">
        <v>21</v>
      </c>
      <c r="C30" s="70" t="s">
        <v>222</v>
      </c>
      <c r="D30" s="81" t="s">
        <v>104</v>
      </c>
      <c r="E30" s="71"/>
      <c r="F30" s="71"/>
      <c r="G30" s="71"/>
      <c r="H30" s="71"/>
      <c r="I30" s="71"/>
      <c r="J30" s="72"/>
    </row>
    <row r="31" spans="2:10" ht="15" customHeight="1" x14ac:dyDescent="0.2">
      <c r="B31" s="80" t="s">
        <v>107</v>
      </c>
      <c r="C31" s="70" t="s">
        <v>105</v>
      </c>
      <c r="D31" s="81" t="s">
        <v>106</v>
      </c>
      <c r="E31" s="71"/>
      <c r="F31" s="71"/>
      <c r="G31" s="71"/>
      <c r="H31" s="71"/>
      <c r="I31" s="71"/>
      <c r="J31" s="72"/>
    </row>
    <row r="32" spans="2:10" ht="15" customHeight="1" x14ac:dyDescent="0.2">
      <c r="B32" s="80" t="s">
        <v>25</v>
      </c>
      <c r="C32" s="70" t="s">
        <v>157</v>
      </c>
      <c r="D32" s="81" t="s">
        <v>190</v>
      </c>
      <c r="E32" s="71"/>
      <c r="F32" s="71"/>
      <c r="G32" s="71"/>
      <c r="H32" s="71"/>
      <c r="I32" s="71"/>
      <c r="J32" s="72"/>
    </row>
    <row r="33" spans="2:10" ht="15" customHeight="1" x14ac:dyDescent="0.2">
      <c r="B33" s="212" t="s">
        <v>27</v>
      </c>
      <c r="C33" s="215" t="s">
        <v>108</v>
      </c>
      <c r="D33" s="78" t="s">
        <v>197</v>
      </c>
      <c r="E33" s="73"/>
      <c r="F33" s="73"/>
      <c r="G33" s="73"/>
      <c r="H33" s="73"/>
      <c r="I33" s="73"/>
      <c r="J33" s="74"/>
    </row>
    <row r="34" spans="2:10" ht="15" customHeight="1" x14ac:dyDescent="0.2">
      <c r="B34" s="213"/>
      <c r="C34" s="217"/>
      <c r="D34" s="75" t="s">
        <v>259</v>
      </c>
      <c r="E34" s="76"/>
      <c r="F34" s="76"/>
      <c r="G34" s="76"/>
      <c r="H34" s="76"/>
      <c r="I34" s="76"/>
      <c r="J34" s="77"/>
    </row>
    <row r="35" spans="2:10" ht="15" customHeight="1" x14ac:dyDescent="0.2">
      <c r="B35" s="80" t="s">
        <v>109</v>
      </c>
      <c r="C35" s="87" t="s">
        <v>223</v>
      </c>
      <c r="D35" s="81" t="s">
        <v>110</v>
      </c>
      <c r="E35" s="71"/>
      <c r="F35" s="71"/>
      <c r="G35" s="71"/>
      <c r="H35" s="71"/>
      <c r="I35" s="71"/>
      <c r="J35" s="72"/>
    </row>
    <row r="36" spans="2:10" ht="15" customHeight="1" x14ac:dyDescent="0.2">
      <c r="B36" s="212" t="s">
        <v>30</v>
      </c>
      <c r="C36" s="215" t="s">
        <v>240</v>
      </c>
      <c r="D36" s="78" t="s">
        <v>241</v>
      </c>
      <c r="E36" s="73"/>
      <c r="F36" s="73"/>
      <c r="G36" s="73"/>
      <c r="H36" s="73"/>
      <c r="I36" s="73"/>
      <c r="J36" s="74"/>
    </row>
    <row r="37" spans="2:10" ht="15" customHeight="1" x14ac:dyDescent="0.2">
      <c r="B37" s="213"/>
      <c r="C37" s="217"/>
      <c r="D37" s="75" t="s">
        <v>115</v>
      </c>
      <c r="E37" s="76"/>
      <c r="F37" s="76"/>
      <c r="G37" s="76"/>
      <c r="H37" s="76"/>
      <c r="I37" s="76"/>
      <c r="J37" s="77"/>
    </row>
    <row r="38" spans="2:10" ht="15" customHeight="1" x14ac:dyDescent="0.2">
      <c r="B38" s="48" t="s">
        <v>32</v>
      </c>
      <c r="C38" s="148" t="s">
        <v>93</v>
      </c>
      <c r="D38" s="81" t="s">
        <v>264</v>
      </c>
      <c r="E38" s="71"/>
      <c r="F38" s="71"/>
      <c r="G38" s="71"/>
      <c r="H38" s="71"/>
      <c r="I38" s="71"/>
      <c r="J38" s="74"/>
    </row>
    <row r="39" spans="2:10" ht="15" customHeight="1" x14ac:dyDescent="0.2">
      <c r="B39" s="80" t="s">
        <v>111</v>
      </c>
      <c r="C39" s="87" t="s">
        <v>225</v>
      </c>
      <c r="D39" s="88" t="s">
        <v>256</v>
      </c>
      <c r="E39" s="76"/>
      <c r="F39" s="76"/>
      <c r="G39" s="76"/>
      <c r="H39" s="76"/>
      <c r="I39" s="76"/>
      <c r="J39" s="72"/>
    </row>
    <row r="40" spans="2:10" ht="15" customHeight="1" x14ac:dyDescent="0.2">
      <c r="B40" s="80" t="s">
        <v>34</v>
      </c>
      <c r="C40" s="70" t="s">
        <v>224</v>
      </c>
      <c r="D40" s="81" t="s">
        <v>184</v>
      </c>
      <c r="E40" s="71"/>
      <c r="F40" s="71"/>
      <c r="G40" s="71"/>
      <c r="H40" s="71"/>
      <c r="I40" s="71"/>
      <c r="J40" s="72"/>
    </row>
    <row r="41" spans="2:10" ht="10" customHeight="1" x14ac:dyDescent="0.2"/>
    <row r="42" spans="2:10" ht="15" customHeight="1" x14ac:dyDescent="0.2">
      <c r="B42" s="60" t="s">
        <v>242</v>
      </c>
    </row>
    <row r="43" spans="2:10" ht="8.15" customHeight="1" x14ac:dyDescent="0.2"/>
    <row r="44" spans="2:10" ht="13" x14ac:dyDescent="0.2">
      <c r="B44" t="s">
        <v>96</v>
      </c>
    </row>
    <row r="45" spans="2:10" ht="8.15" customHeight="1" x14ac:dyDescent="0.2"/>
    <row r="46" spans="2:10" ht="12" customHeight="1" x14ac:dyDescent="0.2">
      <c r="B46" s="194" t="s">
        <v>205</v>
      </c>
    </row>
    <row r="47" spans="2:10" x14ac:dyDescent="0.2">
      <c r="B47" s="82"/>
      <c r="C47" s="83" t="s">
        <v>204</v>
      </c>
      <c r="D47" s="83"/>
      <c r="E47" s="83"/>
      <c r="F47" s="84"/>
      <c r="G47" s="84"/>
      <c r="H47" s="84"/>
      <c r="I47" s="83"/>
    </row>
    <row r="48" spans="2:10" x14ac:dyDescent="0.2">
      <c r="B48" s="82"/>
      <c r="C48" s="83" t="s">
        <v>185</v>
      </c>
      <c r="D48" s="83"/>
      <c r="E48" s="83"/>
      <c r="F48" s="84"/>
      <c r="G48" s="84"/>
      <c r="H48" s="84"/>
      <c r="I48" s="83"/>
    </row>
    <row r="49" spans="2:9" x14ac:dyDescent="0.2">
      <c r="B49" s="82"/>
      <c r="C49" s="44" t="s">
        <v>186</v>
      </c>
      <c r="D49" s="83"/>
      <c r="E49" s="83"/>
      <c r="F49" s="84"/>
      <c r="G49" s="84"/>
      <c r="H49" s="84"/>
      <c r="I49" s="84"/>
    </row>
    <row r="50" spans="2:9" x14ac:dyDescent="0.2">
      <c r="B50" s="82"/>
      <c r="C50" s="44" t="s">
        <v>287</v>
      </c>
      <c r="D50" s="83"/>
      <c r="E50" s="83"/>
      <c r="F50" s="84"/>
      <c r="G50" s="84"/>
      <c r="H50" s="84"/>
      <c r="I50" s="84"/>
    </row>
    <row r="51" spans="2:9" x14ac:dyDescent="0.2">
      <c r="B51" s="82"/>
      <c r="C51" s="44" t="s">
        <v>285</v>
      </c>
      <c r="D51" s="83"/>
      <c r="E51" s="83"/>
      <c r="F51" s="84"/>
      <c r="G51" s="84"/>
      <c r="H51" s="84"/>
      <c r="I51" s="84"/>
    </row>
    <row r="52" spans="2:9" x14ac:dyDescent="0.2">
      <c r="B52" s="194" t="s">
        <v>297</v>
      </c>
      <c r="D52" s="83"/>
      <c r="E52" s="83"/>
      <c r="F52" s="84"/>
      <c r="G52" s="84"/>
      <c r="H52" s="84"/>
      <c r="I52" s="84"/>
    </row>
    <row r="53" spans="2:9" x14ac:dyDescent="0.2">
      <c r="B53" s="82"/>
      <c r="C53" s="44" t="s">
        <v>298</v>
      </c>
      <c r="D53" s="83"/>
      <c r="E53" s="83"/>
      <c r="F53" s="84"/>
      <c r="G53" s="84"/>
      <c r="H53" s="84"/>
      <c r="I53" s="84"/>
    </row>
    <row r="54" spans="2:9" x14ac:dyDescent="0.2">
      <c r="B54" s="194" t="s">
        <v>299</v>
      </c>
      <c r="D54" s="83"/>
      <c r="E54" s="83"/>
      <c r="F54" s="84"/>
      <c r="G54" s="84"/>
      <c r="H54" s="84"/>
      <c r="I54" s="84"/>
    </row>
    <row r="55" spans="2:9" x14ac:dyDescent="0.2">
      <c r="B55" s="82"/>
      <c r="C55" s="44" t="s">
        <v>305</v>
      </c>
      <c r="D55" s="83"/>
      <c r="E55" s="83"/>
      <c r="F55" s="84"/>
      <c r="G55" s="84"/>
      <c r="H55" s="84"/>
      <c r="I55" s="84"/>
    </row>
    <row r="56" spans="2:9" x14ac:dyDescent="0.2">
      <c r="B56" s="194" t="s">
        <v>300</v>
      </c>
      <c r="D56" s="83"/>
      <c r="E56" s="83"/>
      <c r="F56" s="84"/>
      <c r="G56" s="84"/>
      <c r="H56" s="84"/>
      <c r="I56" s="84"/>
    </row>
    <row r="57" spans="2:9" x14ac:dyDescent="0.2">
      <c r="B57" s="82"/>
      <c r="C57" s="44" t="s">
        <v>245</v>
      </c>
      <c r="D57" s="83"/>
      <c r="E57" s="83"/>
      <c r="F57" s="84"/>
      <c r="G57" s="84"/>
      <c r="H57" s="84"/>
      <c r="I57" s="84"/>
    </row>
    <row r="58" spans="2:9" x14ac:dyDescent="0.2">
      <c r="B58" s="192" t="s">
        <v>301</v>
      </c>
      <c r="C58" s="83"/>
      <c r="D58" s="83"/>
      <c r="E58" s="83"/>
      <c r="F58" s="84"/>
      <c r="G58" s="84"/>
      <c r="H58" s="84"/>
      <c r="I58" s="84"/>
    </row>
    <row r="59" spans="2:9" x14ac:dyDescent="0.2">
      <c r="B59" s="85"/>
      <c r="C59" s="83" t="s">
        <v>302</v>
      </c>
      <c r="D59" s="83"/>
      <c r="E59" s="83"/>
      <c r="F59" s="84"/>
      <c r="G59" s="84"/>
      <c r="H59" s="84"/>
      <c r="I59" s="84"/>
    </row>
    <row r="60" spans="2:9" ht="5.15" customHeight="1" x14ac:dyDescent="0.2">
      <c r="B60" s="85"/>
      <c r="C60" s="83"/>
      <c r="D60" s="83"/>
      <c r="E60" s="83"/>
      <c r="F60" s="84"/>
      <c r="G60" s="84"/>
      <c r="H60" s="84"/>
      <c r="I60" s="84"/>
    </row>
    <row r="61" spans="2:9" ht="12" customHeight="1" x14ac:dyDescent="0.2">
      <c r="B61" s="85" t="s">
        <v>202</v>
      </c>
      <c r="C61" s="83" t="s">
        <v>277</v>
      </c>
      <c r="D61" s="83"/>
      <c r="E61" s="83"/>
      <c r="F61" s="84"/>
      <c r="G61" s="84"/>
      <c r="H61" s="84"/>
      <c r="I61" s="84"/>
    </row>
    <row r="62" spans="2:9" ht="12" customHeight="1" x14ac:dyDescent="0.2">
      <c r="B62" s="85" t="s">
        <v>202</v>
      </c>
      <c r="C62" s="83" t="s">
        <v>286</v>
      </c>
      <c r="D62" s="83"/>
      <c r="E62" s="83"/>
      <c r="F62" s="84"/>
      <c r="G62" s="84"/>
      <c r="H62" s="84"/>
      <c r="I62" s="84"/>
    </row>
    <row r="63" spans="2:9" ht="10" customHeight="1" x14ac:dyDescent="0.2">
      <c r="B63" s="83"/>
      <c r="C63" s="83"/>
      <c r="D63" s="83"/>
      <c r="E63" s="83"/>
    </row>
    <row r="64" spans="2:9" ht="13" x14ac:dyDescent="0.2">
      <c r="B64" s="195" t="s">
        <v>97</v>
      </c>
      <c r="C64" s="83"/>
      <c r="D64" s="83"/>
      <c r="E64" s="83"/>
    </row>
    <row r="65" spans="2:7" ht="8.15" customHeight="1" x14ac:dyDescent="0.2">
      <c r="B65" s="83"/>
      <c r="C65" s="83"/>
      <c r="D65" s="83"/>
      <c r="E65" s="83"/>
    </row>
    <row r="66" spans="2:7" x14ac:dyDescent="0.2">
      <c r="B66" s="193" t="s">
        <v>98</v>
      </c>
      <c r="C66" s="83"/>
      <c r="D66" s="83"/>
      <c r="E66" s="83"/>
    </row>
    <row r="67" spans="2:7" x14ac:dyDescent="0.2">
      <c r="B67" s="192" t="s">
        <v>208</v>
      </c>
      <c r="C67" s="83"/>
      <c r="D67" s="83"/>
      <c r="E67" s="83"/>
    </row>
    <row r="68" spans="2:7" x14ac:dyDescent="0.2">
      <c r="B68" s="85"/>
      <c r="C68" s="83" t="s">
        <v>246</v>
      </c>
      <c r="D68" s="83"/>
      <c r="E68" s="83"/>
    </row>
    <row r="69" spans="2:7" x14ac:dyDescent="0.2">
      <c r="B69" s="85"/>
      <c r="C69" s="83" t="s">
        <v>255</v>
      </c>
      <c r="D69" s="83"/>
      <c r="E69" s="83"/>
    </row>
    <row r="70" spans="2:7" x14ac:dyDescent="0.2">
      <c r="B70" s="192" t="s">
        <v>206</v>
      </c>
      <c r="C70" s="83"/>
      <c r="D70" s="83"/>
      <c r="E70" s="83"/>
    </row>
    <row r="71" spans="2:7" x14ac:dyDescent="0.2">
      <c r="B71" s="85"/>
      <c r="C71" s="83" t="s">
        <v>245</v>
      </c>
      <c r="D71" s="83"/>
      <c r="E71" s="83"/>
    </row>
    <row r="72" spans="2:7" x14ac:dyDescent="0.2">
      <c r="B72" s="192" t="s">
        <v>297</v>
      </c>
      <c r="C72" s="83"/>
      <c r="D72" s="83"/>
      <c r="E72" s="83"/>
    </row>
    <row r="73" spans="2:7" x14ac:dyDescent="0.2">
      <c r="B73" s="85"/>
      <c r="C73" s="83" t="s">
        <v>298</v>
      </c>
      <c r="D73" s="83"/>
      <c r="E73" s="83"/>
    </row>
    <row r="74" spans="2:7" x14ac:dyDescent="0.2">
      <c r="B74" s="192" t="s">
        <v>303</v>
      </c>
      <c r="C74" s="83"/>
      <c r="D74" s="83"/>
      <c r="E74" s="83"/>
    </row>
    <row r="75" spans="2:7" x14ac:dyDescent="0.2">
      <c r="B75" s="85"/>
      <c r="C75" s="83" t="s">
        <v>304</v>
      </c>
      <c r="D75" s="83"/>
      <c r="E75" s="83"/>
    </row>
    <row r="76" spans="2:7" x14ac:dyDescent="0.2">
      <c r="B76" s="192" t="s">
        <v>207</v>
      </c>
      <c r="C76" s="83"/>
      <c r="D76" s="83"/>
      <c r="E76" s="83"/>
    </row>
    <row r="77" spans="2:7" x14ac:dyDescent="0.2">
      <c r="B77" s="85"/>
      <c r="C77" s="83" t="s">
        <v>250</v>
      </c>
      <c r="D77" s="83"/>
      <c r="E77" s="83"/>
    </row>
    <row r="78" spans="2:7" ht="5.15" customHeight="1" x14ac:dyDescent="0.2">
      <c r="B78" s="85"/>
      <c r="C78" s="83"/>
      <c r="D78" s="83"/>
      <c r="E78" s="83"/>
    </row>
    <row r="79" spans="2:7" x14ac:dyDescent="0.2">
      <c r="B79" s="82" t="s">
        <v>202</v>
      </c>
      <c r="C79" s="83" t="s">
        <v>247</v>
      </c>
      <c r="D79" s="83"/>
      <c r="E79" s="83"/>
      <c r="F79" s="84"/>
      <c r="G79" s="84"/>
    </row>
    <row r="80" spans="2:7" x14ac:dyDescent="0.2">
      <c r="B80" s="82" t="s">
        <v>202</v>
      </c>
      <c r="C80" s="83" t="s">
        <v>99</v>
      </c>
      <c r="D80" s="83"/>
      <c r="E80" s="83"/>
      <c r="F80" s="84"/>
      <c r="G80" s="84"/>
    </row>
    <row r="81" spans="2:7" x14ac:dyDescent="0.2">
      <c r="B81" s="82" t="s">
        <v>202</v>
      </c>
      <c r="C81" s="83" t="s">
        <v>249</v>
      </c>
      <c r="D81" s="83"/>
      <c r="E81" s="83"/>
      <c r="F81" s="84"/>
      <c r="G81" s="84"/>
    </row>
    <row r="82" spans="2:7" x14ac:dyDescent="0.2">
      <c r="B82" s="82" t="s">
        <v>202</v>
      </c>
      <c r="C82" s="83" t="s">
        <v>196</v>
      </c>
      <c r="D82" s="83"/>
      <c r="E82" s="83"/>
      <c r="F82" s="84"/>
      <c r="G82" s="84"/>
    </row>
    <row r="83" spans="2:7" x14ac:dyDescent="0.2">
      <c r="B83" s="82" t="s">
        <v>202</v>
      </c>
      <c r="C83" s="83" t="s">
        <v>187</v>
      </c>
      <c r="D83" s="83"/>
      <c r="E83" s="83"/>
      <c r="F83" s="84"/>
      <c r="G83" s="84"/>
    </row>
    <row r="84" spans="2:7" x14ac:dyDescent="0.2">
      <c r="B84" s="82" t="s">
        <v>202</v>
      </c>
      <c r="C84" s="83" t="s">
        <v>251</v>
      </c>
      <c r="D84" s="83"/>
      <c r="E84" s="83"/>
      <c r="F84" s="84"/>
      <c r="G84" s="84"/>
    </row>
    <row r="85" spans="2:7" ht="8.15" customHeight="1" x14ac:dyDescent="0.2">
      <c r="B85" s="82"/>
      <c r="C85" s="83"/>
      <c r="D85" s="83"/>
      <c r="E85" s="83"/>
      <c r="F85" s="84"/>
      <c r="G85" s="84"/>
    </row>
    <row r="86" spans="2:7" x14ac:dyDescent="0.2">
      <c r="B86" s="193" t="s">
        <v>100</v>
      </c>
      <c r="C86" s="83"/>
      <c r="D86" s="83"/>
      <c r="E86" s="83"/>
    </row>
    <row r="87" spans="2:7" x14ac:dyDescent="0.2">
      <c r="B87" s="82" t="s">
        <v>203</v>
      </c>
      <c r="C87" s="83" t="s">
        <v>248</v>
      </c>
      <c r="D87" s="83"/>
      <c r="E87" s="83"/>
    </row>
    <row r="88" spans="2:7" x14ac:dyDescent="0.2">
      <c r="B88" s="85" t="s">
        <v>202</v>
      </c>
      <c r="C88" s="83" t="s">
        <v>251</v>
      </c>
      <c r="D88" s="83"/>
      <c r="E88" s="83"/>
    </row>
    <row r="89" spans="2:7" ht="8.15" customHeight="1" x14ac:dyDescent="0.2">
      <c r="B89" s="85"/>
      <c r="C89" s="83"/>
      <c r="D89" s="83"/>
      <c r="E89" s="83"/>
    </row>
    <row r="90" spans="2:7" x14ac:dyDescent="0.2">
      <c r="B90" s="193" t="s">
        <v>101</v>
      </c>
      <c r="C90" s="83"/>
      <c r="D90" s="83"/>
      <c r="E90" s="83"/>
    </row>
    <row r="91" spans="2:7" x14ac:dyDescent="0.2">
      <c r="B91" s="193"/>
      <c r="C91" s="83" t="s">
        <v>252</v>
      </c>
      <c r="D91" s="83"/>
      <c r="E91" s="83"/>
    </row>
    <row r="92" spans="2:7" x14ac:dyDescent="0.2">
      <c r="B92" s="193"/>
      <c r="C92" s="83" t="s">
        <v>209</v>
      </c>
      <c r="D92" s="83"/>
      <c r="E92" s="83"/>
    </row>
    <row r="93" spans="2:7" ht="5.15" customHeight="1" x14ac:dyDescent="0.2">
      <c r="B93" s="193"/>
      <c r="C93" s="83"/>
      <c r="D93" s="83"/>
      <c r="E93" s="83"/>
    </row>
    <row r="94" spans="2:7" x14ac:dyDescent="0.2">
      <c r="B94" s="82" t="s">
        <v>202</v>
      </c>
      <c r="C94" s="83" t="s">
        <v>216</v>
      </c>
      <c r="D94" s="83"/>
      <c r="E94" s="83"/>
    </row>
    <row r="95" spans="2:7" x14ac:dyDescent="0.2">
      <c r="B95" s="85" t="s">
        <v>202</v>
      </c>
      <c r="C95" s="83" t="s">
        <v>102</v>
      </c>
      <c r="D95" s="83"/>
      <c r="E95" s="83"/>
    </row>
    <row r="96" spans="2:7" x14ac:dyDescent="0.2">
      <c r="B96" s="85" t="s">
        <v>202</v>
      </c>
      <c r="C96" s="83" t="s">
        <v>103</v>
      </c>
      <c r="D96" s="83"/>
      <c r="E96" s="83"/>
    </row>
    <row r="97" spans="2:9" x14ac:dyDescent="0.2">
      <c r="B97" s="85" t="s">
        <v>202</v>
      </c>
      <c r="C97" s="83" t="s">
        <v>253</v>
      </c>
      <c r="D97" s="83"/>
      <c r="E97" s="83"/>
    </row>
    <row r="98" spans="2:9" ht="10" customHeight="1" x14ac:dyDescent="0.2">
      <c r="B98" s="54"/>
      <c r="I98" s="86"/>
    </row>
    <row r="99" spans="2:9" ht="13" x14ac:dyDescent="0.2">
      <c r="B99" t="s">
        <v>120</v>
      </c>
    </row>
    <row r="100" spans="2:9" ht="8.15" customHeight="1" x14ac:dyDescent="0.2"/>
    <row r="101" spans="2:9" x14ac:dyDescent="0.2">
      <c r="B101" s="54" t="s">
        <v>202</v>
      </c>
      <c r="C101" s="44" t="s">
        <v>201</v>
      </c>
    </row>
    <row r="102" spans="2:9" x14ac:dyDescent="0.2">
      <c r="B102" s="54" t="s">
        <v>202</v>
      </c>
      <c r="C102" s="44" t="s">
        <v>288</v>
      </c>
    </row>
    <row r="103" spans="2:9" x14ac:dyDescent="0.2">
      <c r="B103" s="54" t="s">
        <v>202</v>
      </c>
      <c r="C103" s="44" t="s">
        <v>308</v>
      </c>
    </row>
    <row r="104" spans="2:9" x14ac:dyDescent="0.2">
      <c r="B104" s="54" t="s">
        <v>202</v>
      </c>
      <c r="C104" s="44" t="s">
        <v>254</v>
      </c>
    </row>
    <row r="105" spans="2:9" x14ac:dyDescent="0.2">
      <c r="B105" s="54" t="s">
        <v>202</v>
      </c>
      <c r="C105" s="44" t="s">
        <v>121</v>
      </c>
    </row>
    <row r="125" spans="9:9" x14ac:dyDescent="0.2">
      <c r="I125" s="28"/>
    </row>
  </sheetData>
  <sheetProtection algorithmName="SHA-512" hashValue="l9KZyRJ998re9tqlAiuDxOqE4XapZD4ZRsnJgboEH22lp5IPMMwo7QxRv60tIfwH8eZgGu+0d1PtCN6xDyRJ+w==" saltValue="wEyD0A/84Tx4oh9WQ144Uw==" spinCount="100000" sheet="1" objects="1" scenarios="1"/>
  <mergeCells count="12">
    <mergeCell ref="B33:B34"/>
    <mergeCell ref="C33:C34"/>
    <mergeCell ref="B36:B37"/>
    <mergeCell ref="C36:C37"/>
    <mergeCell ref="B25:B26"/>
    <mergeCell ref="C25:C26"/>
    <mergeCell ref="B12:B14"/>
    <mergeCell ref="C12:C14"/>
    <mergeCell ref="B18:B19"/>
    <mergeCell ref="B22:B24"/>
    <mergeCell ref="C22:C24"/>
    <mergeCell ref="C18:C19"/>
  </mergeCells>
  <phoneticPr fontId="1"/>
  <pageMargins left="0.19685039370078741" right="0.19685039370078741" top="0.74803149606299213" bottom="0.74803149606299213" header="0.31496062992125984" footer="0.31496062992125984"/>
  <pageSetup paperSize="9" orientation="portrait" r:id="rId1"/>
  <headerFooter>
    <oddFooter>&amp;R（2026/01/15 新潟市民病院）</oddFooter>
  </headerFooter>
  <rowBreaks count="1" manualBreakCount="1">
    <brk id="57"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dimension ref="A1:L49"/>
  <sheetViews>
    <sheetView workbookViewId="0">
      <selection activeCell="L8" sqref="L8"/>
    </sheetView>
  </sheetViews>
  <sheetFormatPr defaultColWidth="9" defaultRowHeight="11" x14ac:dyDescent="0.2"/>
  <cols>
    <col min="1" max="1" width="2.6328125" style="1" customWidth="1"/>
    <col min="2" max="2" width="22.6328125" style="1" customWidth="1"/>
    <col min="3" max="4" width="3.6328125" style="1" customWidth="1"/>
    <col min="5" max="5" width="15.6328125" style="1" customWidth="1"/>
    <col min="6" max="6" width="3.6328125" style="1" customWidth="1"/>
    <col min="7" max="7" width="15.6328125" style="1" customWidth="1"/>
    <col min="8" max="8" width="3.6328125" style="1" customWidth="1"/>
    <col min="9" max="9" width="15.6328125" style="1" customWidth="1"/>
    <col min="10" max="10" width="12.6328125" style="1" customWidth="1"/>
    <col min="11" max="11" width="2.6328125" style="1" customWidth="1"/>
    <col min="12" max="12" width="3.6328125" style="20" customWidth="1"/>
    <col min="13" max="16384" width="9" style="1"/>
  </cols>
  <sheetData>
    <row r="1" spans="1:11" ht="15" customHeight="1" x14ac:dyDescent="0.2">
      <c r="B1" s="1" t="s">
        <v>214</v>
      </c>
      <c r="C1" s="33"/>
      <c r="D1" s="33"/>
      <c r="E1" s="34"/>
      <c r="F1" s="34"/>
      <c r="G1" s="109"/>
      <c r="H1" s="35"/>
      <c r="I1" s="36" t="s">
        <v>42</v>
      </c>
      <c r="J1" s="177"/>
      <c r="K1"/>
    </row>
    <row r="2" spans="1:11" ht="18" customHeight="1" x14ac:dyDescent="0.2">
      <c r="C2" s="31"/>
      <c r="D2" s="31"/>
      <c r="E2" s="224" t="s">
        <v>45</v>
      </c>
      <c r="F2" s="224"/>
      <c r="G2" s="225"/>
      <c r="H2" s="91"/>
      <c r="I2" s="20"/>
      <c r="K2"/>
    </row>
    <row r="3" spans="1:11" ht="11.25" customHeight="1" x14ac:dyDescent="0.2">
      <c r="C3" s="31"/>
      <c r="D3" s="31"/>
      <c r="E3" s="32"/>
      <c r="F3" s="32"/>
      <c r="G3"/>
      <c r="H3"/>
      <c r="I3" s="20"/>
      <c r="K3"/>
    </row>
    <row r="4" spans="1:11" ht="13.5" customHeight="1" x14ac:dyDescent="0.2">
      <c r="B4" s="234" t="s">
        <v>48</v>
      </c>
      <c r="C4" s="230" t="s">
        <v>152</v>
      </c>
      <c r="D4" s="236"/>
      <c r="E4" s="237" t="s">
        <v>154</v>
      </c>
      <c r="F4" s="238"/>
      <c r="G4" s="239"/>
      <c r="H4" s="240"/>
      <c r="I4" s="222" t="s">
        <v>282</v>
      </c>
      <c r="J4" s="244" t="s">
        <v>281</v>
      </c>
      <c r="K4"/>
    </row>
    <row r="5" spans="1:11" ht="13" x14ac:dyDescent="0.2">
      <c r="B5" s="235"/>
      <c r="C5" s="241" t="s">
        <v>153</v>
      </c>
      <c r="D5" s="242"/>
      <c r="E5" s="237" t="s">
        <v>155</v>
      </c>
      <c r="F5" s="238"/>
      <c r="G5" s="243" t="s">
        <v>47</v>
      </c>
      <c r="H5" s="240"/>
      <c r="I5" s="217"/>
      <c r="J5" s="245"/>
      <c r="K5"/>
    </row>
    <row r="6" spans="1:11" ht="18" customHeight="1" x14ac:dyDescent="0.2">
      <c r="B6" s="158"/>
      <c r="C6" s="246"/>
      <c r="D6" s="247"/>
      <c r="E6" s="226"/>
      <c r="F6" s="227"/>
      <c r="G6" s="228"/>
      <c r="H6" s="229"/>
      <c r="I6" s="204"/>
      <c r="J6" s="203"/>
      <c r="K6"/>
    </row>
    <row r="7" spans="1:11" ht="11.25" customHeight="1" x14ac:dyDescent="0.2">
      <c r="E7" s="20"/>
      <c r="F7" s="20"/>
      <c r="G7" s="20"/>
      <c r="H7" s="20"/>
      <c r="I7" s="20"/>
      <c r="J7"/>
      <c r="K7"/>
    </row>
    <row r="8" spans="1:11" ht="18" customHeight="1" x14ac:dyDescent="0.2">
      <c r="B8" s="38" t="s">
        <v>39</v>
      </c>
    </row>
    <row r="9" spans="1:11" x14ac:dyDescent="0.2">
      <c r="B9" s="28" t="s">
        <v>260</v>
      </c>
    </row>
    <row r="10" spans="1:11" ht="13" customHeight="1" x14ac:dyDescent="0.2">
      <c r="A10" s="2"/>
      <c r="B10" s="222" t="s">
        <v>10</v>
      </c>
      <c r="C10" s="223" t="s">
        <v>0</v>
      </c>
      <c r="D10" s="230" t="s">
        <v>11</v>
      </c>
      <c r="E10" s="231"/>
      <c r="F10" s="232" t="s">
        <v>12</v>
      </c>
      <c r="G10" s="231"/>
      <c r="H10" s="232" t="s">
        <v>13</v>
      </c>
      <c r="I10" s="233"/>
      <c r="J10" s="222" t="s">
        <v>1</v>
      </c>
    </row>
    <row r="11" spans="1:11" ht="13" customHeight="1" x14ac:dyDescent="0.2">
      <c r="A11" s="6"/>
      <c r="B11" s="217"/>
      <c r="C11" s="217"/>
      <c r="D11" s="112"/>
      <c r="E11" s="113">
        <v>1</v>
      </c>
      <c r="F11" s="106"/>
      <c r="G11" s="95">
        <v>3</v>
      </c>
      <c r="H11" s="106"/>
      <c r="I11" s="7">
        <v>5</v>
      </c>
      <c r="J11" s="217"/>
    </row>
    <row r="12" spans="1:11" ht="18" customHeight="1" x14ac:dyDescent="0.2">
      <c r="A12" s="21" t="s">
        <v>21</v>
      </c>
      <c r="B12" s="9" t="s">
        <v>2</v>
      </c>
      <c r="C12" s="15">
        <v>2</v>
      </c>
      <c r="D12" s="163" t="b">
        <v>0</v>
      </c>
      <c r="E12" s="138" t="s">
        <v>161</v>
      </c>
      <c r="F12" s="165" t="b">
        <v>0</v>
      </c>
      <c r="G12" s="98" t="s">
        <v>168</v>
      </c>
      <c r="H12" s="168" t="b">
        <v>0</v>
      </c>
      <c r="I12" s="93" t="s">
        <v>174</v>
      </c>
      <c r="J12" s="19">
        <f ca="1">SUMIF(D12:I12,TRUE,E11:I11)*C12</f>
        <v>0</v>
      </c>
    </row>
    <row r="13" spans="1:11" ht="18" customHeight="1" x14ac:dyDescent="0.2">
      <c r="A13" s="10" t="s">
        <v>22</v>
      </c>
      <c r="B13" s="11" t="s">
        <v>3</v>
      </c>
      <c r="C13" s="16">
        <v>1</v>
      </c>
      <c r="D13" s="164" t="b">
        <v>0</v>
      </c>
      <c r="E13" s="139" t="s">
        <v>162</v>
      </c>
      <c r="F13" s="166" t="b">
        <v>0</v>
      </c>
      <c r="G13" s="99" t="s">
        <v>169</v>
      </c>
      <c r="H13" s="119"/>
      <c r="I13" s="65" t="s">
        <v>8</v>
      </c>
      <c r="J13" s="16">
        <f>SUMIF(D13:G13,TRUE,E11:I11)*C13</f>
        <v>0</v>
      </c>
    </row>
    <row r="14" spans="1:11" ht="18" customHeight="1" x14ac:dyDescent="0.2">
      <c r="A14" s="10" t="s">
        <v>23</v>
      </c>
      <c r="B14" s="11" t="s">
        <v>16</v>
      </c>
      <c r="C14" s="16">
        <v>2</v>
      </c>
      <c r="D14" s="164" t="b">
        <v>0</v>
      </c>
      <c r="E14" s="139" t="s">
        <v>127</v>
      </c>
      <c r="F14" s="166" t="b">
        <v>0</v>
      </c>
      <c r="G14" s="99" t="s">
        <v>128</v>
      </c>
      <c r="H14" s="169" t="b">
        <v>0</v>
      </c>
      <c r="I14" s="103" t="s">
        <v>129</v>
      </c>
      <c r="J14" s="16">
        <f ca="1">SUMIF(D14:I14,TRUE,E11:I11)*C14</f>
        <v>0</v>
      </c>
    </row>
    <row r="15" spans="1:11" ht="18" customHeight="1" x14ac:dyDescent="0.2">
      <c r="A15" s="10" t="s">
        <v>24</v>
      </c>
      <c r="B15" s="11" t="s">
        <v>17</v>
      </c>
      <c r="C15" s="16">
        <v>5</v>
      </c>
      <c r="D15" s="164" t="b">
        <v>0</v>
      </c>
      <c r="E15" s="139" t="s">
        <v>133</v>
      </c>
      <c r="F15" s="133"/>
      <c r="G15" s="97" t="s">
        <v>18</v>
      </c>
      <c r="H15" s="120"/>
      <c r="I15" s="65" t="s">
        <v>8</v>
      </c>
      <c r="J15" s="16">
        <f>SUMIF(D15:E15,TRUE,E11:I11)*C15</f>
        <v>0</v>
      </c>
    </row>
    <row r="16" spans="1:11" ht="18" customHeight="1" x14ac:dyDescent="0.2">
      <c r="A16" s="10" t="s">
        <v>25</v>
      </c>
      <c r="B16" s="11" t="s">
        <v>156</v>
      </c>
      <c r="C16" s="16">
        <v>1</v>
      </c>
      <c r="D16" s="164" t="b">
        <v>0</v>
      </c>
      <c r="E16" s="139" t="s">
        <v>163</v>
      </c>
      <c r="F16" s="166" t="b">
        <v>0</v>
      </c>
      <c r="G16" s="100" t="s">
        <v>170</v>
      </c>
      <c r="H16" s="169" t="b">
        <v>0</v>
      </c>
      <c r="I16" s="103" t="s">
        <v>175</v>
      </c>
      <c r="J16" s="16">
        <f ca="1">SUMIF(D16:I16,TRUE,E11:I11)*C16</f>
        <v>0</v>
      </c>
    </row>
    <row r="17" spans="1:10" ht="18" customHeight="1" x14ac:dyDescent="0.2">
      <c r="A17" s="220" t="s">
        <v>26</v>
      </c>
      <c r="B17" s="248" t="s">
        <v>157</v>
      </c>
      <c r="C17" s="16">
        <v>3</v>
      </c>
      <c r="D17" s="164" t="b">
        <v>0</v>
      </c>
      <c r="E17" s="139" t="s">
        <v>134</v>
      </c>
      <c r="F17" s="166" t="b">
        <v>0</v>
      </c>
      <c r="G17" s="100" t="s">
        <v>135</v>
      </c>
      <c r="H17" s="169" t="b">
        <v>0</v>
      </c>
      <c r="I17" s="103" t="s">
        <v>136</v>
      </c>
      <c r="J17" s="16">
        <f ca="1">SUMIF(D17:I17,TRUE,E11:I11)*C17</f>
        <v>0</v>
      </c>
    </row>
    <row r="18" spans="1:10" ht="18" customHeight="1" x14ac:dyDescent="0.2">
      <c r="A18" s="221"/>
      <c r="B18" s="249"/>
      <c r="C18" s="16">
        <v>9</v>
      </c>
      <c r="D18" s="187"/>
      <c r="E18" s="159"/>
      <c r="F18" s="120" t="s">
        <v>138</v>
      </c>
      <c r="G18" s="12" t="s">
        <v>198</v>
      </c>
      <c r="H18" s="121"/>
      <c r="I18" s="126">
        <f>ROUNDUP((E18-49)/25,0)</f>
        <v>-2</v>
      </c>
      <c r="J18" s="16">
        <f>IF(I18*9&lt;0,0,I18*9)</f>
        <v>0</v>
      </c>
    </row>
    <row r="19" spans="1:10" ht="18" customHeight="1" x14ac:dyDescent="0.2">
      <c r="A19" s="10" t="s">
        <v>27</v>
      </c>
      <c r="B19" s="11" t="s">
        <v>194</v>
      </c>
      <c r="C19" s="16">
        <v>1</v>
      </c>
      <c r="D19" s="164" t="b">
        <v>0</v>
      </c>
      <c r="E19" s="115" t="s">
        <v>164</v>
      </c>
      <c r="F19" s="167" t="b">
        <v>0</v>
      </c>
      <c r="G19" s="99" t="s">
        <v>195</v>
      </c>
      <c r="H19" s="169" t="b">
        <v>0</v>
      </c>
      <c r="I19" s="127" t="s">
        <v>176</v>
      </c>
      <c r="J19" s="16">
        <f ca="1">SUMIF(D19:I19,TRUE,E11:I11)*C19</f>
        <v>0</v>
      </c>
    </row>
    <row r="20" spans="1:10" ht="18" customHeight="1" x14ac:dyDescent="0.2">
      <c r="A20" s="10" t="s">
        <v>28</v>
      </c>
      <c r="B20" s="11" t="s">
        <v>79</v>
      </c>
      <c r="C20" s="16">
        <v>1</v>
      </c>
      <c r="D20" s="164" t="b">
        <v>0</v>
      </c>
      <c r="E20" s="115" t="s">
        <v>165</v>
      </c>
      <c r="F20" s="166" t="b">
        <v>0</v>
      </c>
      <c r="G20" s="99" t="s">
        <v>171</v>
      </c>
      <c r="H20" s="169" t="b">
        <v>0</v>
      </c>
      <c r="I20" s="103" t="s">
        <v>177</v>
      </c>
      <c r="J20" s="16">
        <f ca="1">SUMIF(D20:I20,TRUE,E11:I11)*C20</f>
        <v>0</v>
      </c>
    </row>
    <row r="21" spans="1:10" ht="18" customHeight="1" x14ac:dyDescent="0.2">
      <c r="A21" s="10" t="s">
        <v>29</v>
      </c>
      <c r="B21" s="11" t="s">
        <v>4</v>
      </c>
      <c r="C21" s="16">
        <v>2</v>
      </c>
      <c r="D21" s="164" t="b">
        <v>0</v>
      </c>
      <c r="E21" s="115" t="s">
        <v>166</v>
      </c>
      <c r="F21" s="166" t="b">
        <v>0</v>
      </c>
      <c r="G21" s="99" t="s">
        <v>172</v>
      </c>
      <c r="H21" s="169" t="b">
        <v>0</v>
      </c>
      <c r="I21" s="103" t="s">
        <v>178</v>
      </c>
      <c r="J21" s="16">
        <f ca="1">SUMIF(D21:I21,TRUE,E11:I11)*C21</f>
        <v>0</v>
      </c>
    </row>
    <row r="22" spans="1:10" ht="18" customHeight="1" x14ac:dyDescent="0.2">
      <c r="A22" s="10" t="s">
        <v>30</v>
      </c>
      <c r="B22" s="11" t="s">
        <v>5</v>
      </c>
      <c r="C22" s="16">
        <v>1</v>
      </c>
      <c r="D22" s="164" t="b">
        <v>0</v>
      </c>
      <c r="E22" s="115" t="s">
        <v>166</v>
      </c>
      <c r="F22" s="166" t="b">
        <v>0</v>
      </c>
      <c r="G22" s="99" t="s">
        <v>172</v>
      </c>
      <c r="H22" s="169" t="b">
        <v>0</v>
      </c>
      <c r="I22" s="103" t="s">
        <v>178</v>
      </c>
      <c r="J22" s="16">
        <f ca="1">SUMIF(D22:I22,TRUE,E11:I11)*C22</f>
        <v>0</v>
      </c>
    </row>
    <row r="23" spans="1:10" ht="25" customHeight="1" x14ac:dyDescent="0.2">
      <c r="A23" s="10" t="s">
        <v>31</v>
      </c>
      <c r="B23" s="14" t="s">
        <v>268</v>
      </c>
      <c r="C23" s="16">
        <v>2</v>
      </c>
      <c r="D23" s="164" t="b">
        <v>0</v>
      </c>
      <c r="E23" s="115" t="s">
        <v>167</v>
      </c>
      <c r="F23" s="166" t="b">
        <v>0</v>
      </c>
      <c r="G23" s="99" t="s">
        <v>173</v>
      </c>
      <c r="H23" s="169" t="b">
        <v>0</v>
      </c>
      <c r="I23" s="103" t="s">
        <v>179</v>
      </c>
      <c r="J23" s="16">
        <f ca="1">SUMIF(D23:I23,TRUE,E11:I11)*C23</f>
        <v>0</v>
      </c>
    </row>
    <row r="24" spans="1:10" ht="18" customHeight="1" x14ac:dyDescent="0.2">
      <c r="A24" s="10" t="s">
        <v>32</v>
      </c>
      <c r="B24" s="11" t="s">
        <v>80</v>
      </c>
      <c r="C24" s="16">
        <v>3</v>
      </c>
      <c r="D24" s="187"/>
      <c r="E24" s="160"/>
      <c r="F24" s="111" t="s">
        <v>158</v>
      </c>
      <c r="G24" s="128"/>
      <c r="H24" s="121"/>
      <c r="I24" s="100"/>
      <c r="J24" s="16">
        <f>E24*C24</f>
        <v>0</v>
      </c>
    </row>
    <row r="25" spans="1:10" ht="18" customHeight="1" x14ac:dyDescent="0.2">
      <c r="A25" s="10" t="s">
        <v>33</v>
      </c>
      <c r="B25" s="11" t="s">
        <v>6</v>
      </c>
      <c r="C25" s="16">
        <v>2</v>
      </c>
      <c r="D25" s="187"/>
      <c r="E25" s="160"/>
      <c r="F25" s="111" t="s">
        <v>158</v>
      </c>
      <c r="G25" s="128"/>
      <c r="H25" s="121"/>
      <c r="I25" s="100"/>
      <c r="J25" s="16">
        <f t="shared" ref="J25:J26" si="0">E25*C25</f>
        <v>0</v>
      </c>
    </row>
    <row r="26" spans="1:10" ht="18" customHeight="1" x14ac:dyDescent="0.2">
      <c r="A26" s="10" t="s">
        <v>34</v>
      </c>
      <c r="B26" s="11" t="s">
        <v>7</v>
      </c>
      <c r="C26" s="16">
        <v>5</v>
      </c>
      <c r="D26" s="187"/>
      <c r="E26" s="160"/>
      <c r="F26" s="111" t="s">
        <v>158</v>
      </c>
      <c r="G26" s="128"/>
      <c r="H26" s="121"/>
      <c r="I26" s="100"/>
      <c r="J26" s="16">
        <f t="shared" si="0"/>
        <v>0</v>
      </c>
    </row>
    <row r="27" spans="1:10" ht="18" customHeight="1" x14ac:dyDescent="0.2">
      <c r="A27" s="10" t="s">
        <v>35</v>
      </c>
      <c r="B27" s="11" t="s">
        <v>9</v>
      </c>
      <c r="C27" s="16">
        <v>3</v>
      </c>
      <c r="D27" s="164" t="b">
        <v>0</v>
      </c>
      <c r="E27" s="115" t="s">
        <v>133</v>
      </c>
      <c r="F27" s="132"/>
      <c r="G27" s="97" t="s">
        <v>14</v>
      </c>
      <c r="H27" s="122">
        <v>0</v>
      </c>
      <c r="I27" s="65" t="s">
        <v>8</v>
      </c>
      <c r="J27" s="16">
        <f>SUMIF(D27:E27,TRUE,E11:I11)*C27</f>
        <v>0</v>
      </c>
    </row>
    <row r="28" spans="1:10" ht="18" customHeight="1" x14ac:dyDescent="0.2">
      <c r="A28" s="10" t="s">
        <v>36</v>
      </c>
      <c r="B28" s="202" t="s">
        <v>278</v>
      </c>
      <c r="C28" s="16">
        <v>1</v>
      </c>
      <c r="D28" s="46"/>
      <c r="E28" s="114" t="s">
        <v>8</v>
      </c>
      <c r="F28" s="134"/>
      <c r="G28" s="118" t="s">
        <v>14</v>
      </c>
      <c r="H28" s="170" t="b">
        <v>0</v>
      </c>
      <c r="I28" s="103" t="s">
        <v>133</v>
      </c>
      <c r="J28" s="16">
        <f>SUMIF(H28,TRUE,I11)*C28</f>
        <v>0</v>
      </c>
    </row>
    <row r="29" spans="1:10" ht="18" customHeight="1" x14ac:dyDescent="0.2">
      <c r="A29" s="10" t="s">
        <v>37</v>
      </c>
      <c r="B29" s="11" t="s">
        <v>75</v>
      </c>
      <c r="C29" s="16">
        <v>2</v>
      </c>
      <c r="D29" s="164" t="b">
        <v>0</v>
      </c>
      <c r="E29" s="116" t="s">
        <v>142</v>
      </c>
      <c r="F29" s="166" t="b">
        <v>0</v>
      </c>
      <c r="G29" s="100" t="s">
        <v>149</v>
      </c>
      <c r="H29" s="122"/>
      <c r="I29" s="65" t="s">
        <v>8</v>
      </c>
      <c r="J29" s="16">
        <f>SUMIF(D29:G29,TRUE,E11:I11)*C29</f>
        <v>0</v>
      </c>
    </row>
    <row r="30" spans="1:10" ht="18" customHeight="1" x14ac:dyDescent="0.2">
      <c r="A30" s="39" t="s">
        <v>38</v>
      </c>
      <c r="B30" s="40" t="s">
        <v>19</v>
      </c>
      <c r="C30" s="41">
        <v>1</v>
      </c>
      <c r="D30" s="110"/>
      <c r="E30" s="117" t="s">
        <v>76</v>
      </c>
      <c r="F30" s="171" t="b">
        <v>0</v>
      </c>
      <c r="G30" s="130" t="s">
        <v>133</v>
      </c>
      <c r="H30" s="123"/>
      <c r="I30" s="125" t="s">
        <v>8</v>
      </c>
      <c r="J30" s="16">
        <f>SUMIF(D30:G30,TRUE,E11:I11)*C30</f>
        <v>0</v>
      </c>
    </row>
    <row r="31" spans="1:10" ht="17.149999999999999" customHeight="1" x14ac:dyDescent="0.2">
      <c r="A31" s="2"/>
      <c r="B31" s="24" t="s">
        <v>20</v>
      </c>
      <c r="C31" s="24"/>
      <c r="D31" s="24"/>
      <c r="E31" s="24"/>
      <c r="F31" s="24"/>
      <c r="G31" s="24"/>
      <c r="H31" s="24"/>
      <c r="I31" s="29" t="s">
        <v>15</v>
      </c>
      <c r="J31" s="48">
        <f ca="1">SUM(J12:J30)</f>
        <v>0</v>
      </c>
    </row>
    <row r="32" spans="1:10" ht="17.149999999999999" customHeight="1" x14ac:dyDescent="0.2">
      <c r="A32" s="6"/>
      <c r="B32" s="5"/>
      <c r="C32" s="5"/>
      <c r="D32" s="5"/>
      <c r="E32" s="5"/>
      <c r="F32" s="5"/>
      <c r="G32" s="5"/>
      <c r="H32" s="5"/>
      <c r="I32" s="64" t="s">
        <v>213</v>
      </c>
      <c r="J32" s="152">
        <f ca="1">J31*6000*0.8</f>
        <v>0</v>
      </c>
    </row>
    <row r="33" spans="1:10" ht="11.25" customHeight="1" x14ac:dyDescent="0.2">
      <c r="I33" s="18"/>
      <c r="J33" s="142"/>
    </row>
    <row r="34" spans="1:10" ht="11.25" customHeight="1" x14ac:dyDescent="0.2">
      <c r="I34" s="18"/>
    </row>
    <row r="35" spans="1:10" ht="18" customHeight="1" x14ac:dyDescent="0.2">
      <c r="B35" s="38" t="s">
        <v>40</v>
      </c>
      <c r="I35" s="18"/>
    </row>
    <row r="36" spans="1:10" ht="12" customHeight="1" x14ac:dyDescent="0.2">
      <c r="B36" s="1" t="s">
        <v>263</v>
      </c>
      <c r="I36" s="18"/>
    </row>
    <row r="37" spans="1:10" ht="12" customHeight="1" x14ac:dyDescent="0.2">
      <c r="B37" s="28" t="s">
        <v>44</v>
      </c>
    </row>
    <row r="38" spans="1:10" ht="13" customHeight="1" x14ac:dyDescent="0.2">
      <c r="A38" s="27"/>
      <c r="B38" s="222" t="s">
        <v>10</v>
      </c>
      <c r="C38" s="223" t="s">
        <v>0</v>
      </c>
      <c r="D38" s="131"/>
      <c r="E38" s="3" t="s">
        <v>11</v>
      </c>
      <c r="F38" s="105"/>
      <c r="G38" s="94" t="s">
        <v>12</v>
      </c>
      <c r="H38" s="124"/>
      <c r="I38" s="4" t="s">
        <v>13</v>
      </c>
      <c r="J38" s="222" t="s">
        <v>1</v>
      </c>
    </row>
    <row r="39" spans="1:10" ht="13" customHeight="1" x14ac:dyDescent="0.2">
      <c r="A39" s="8"/>
      <c r="B39" s="217"/>
      <c r="C39" s="217"/>
      <c r="D39" s="107"/>
      <c r="E39" s="7">
        <v>1</v>
      </c>
      <c r="F39" s="106"/>
      <c r="G39" s="95">
        <v>3</v>
      </c>
      <c r="H39" s="106"/>
      <c r="I39" s="7">
        <v>5</v>
      </c>
      <c r="J39" s="217"/>
    </row>
    <row r="40" spans="1:10" ht="18" customHeight="1" x14ac:dyDescent="0.2">
      <c r="A40" s="19" t="s">
        <v>261</v>
      </c>
      <c r="B40" s="11" t="s">
        <v>79</v>
      </c>
      <c r="C40" s="15">
        <v>1</v>
      </c>
      <c r="D40" s="172" t="b">
        <v>0</v>
      </c>
      <c r="E40" s="98" t="s">
        <v>165</v>
      </c>
      <c r="F40" s="166" t="b">
        <v>0</v>
      </c>
      <c r="G40" s="98" t="s">
        <v>171</v>
      </c>
      <c r="H40" s="169" t="b">
        <v>0</v>
      </c>
      <c r="I40" s="98" t="s">
        <v>177</v>
      </c>
      <c r="J40" s="19">
        <f ca="1">SUMIF(D40:I40,TRUE,E39:I39)*C40</f>
        <v>0</v>
      </c>
    </row>
    <row r="41" spans="1:10" ht="25" customHeight="1" x14ac:dyDescent="0.2">
      <c r="A41" s="16" t="s">
        <v>262</v>
      </c>
      <c r="B41" s="14" t="s">
        <v>268</v>
      </c>
      <c r="C41" s="16">
        <v>1</v>
      </c>
      <c r="D41" s="170" t="b">
        <v>0</v>
      </c>
      <c r="E41" s="99" t="s">
        <v>167</v>
      </c>
      <c r="F41" s="166" t="b">
        <v>0</v>
      </c>
      <c r="G41" s="99" t="s">
        <v>173</v>
      </c>
      <c r="H41" s="169" t="b">
        <v>0</v>
      </c>
      <c r="I41" s="99" t="s">
        <v>179</v>
      </c>
      <c r="J41" s="16">
        <f ca="1">SUMIF(D41:I41,TRUE,E39:I39)*C41</f>
        <v>0</v>
      </c>
    </row>
    <row r="42" spans="1:10" ht="18" customHeight="1" x14ac:dyDescent="0.2">
      <c r="A42" s="16" t="s">
        <v>81</v>
      </c>
      <c r="B42" s="11" t="s">
        <v>80</v>
      </c>
      <c r="C42" s="16">
        <v>1</v>
      </c>
      <c r="D42" s="188"/>
      <c r="E42" s="160"/>
      <c r="F42" s="120" t="s">
        <v>158</v>
      </c>
      <c r="G42" s="135"/>
      <c r="H42" s="121"/>
      <c r="I42" s="13"/>
      <c r="J42" s="16">
        <f>E42*C42</f>
        <v>0</v>
      </c>
    </row>
    <row r="43" spans="1:10" ht="18" customHeight="1" x14ac:dyDescent="0.2">
      <c r="A43" s="16" t="s">
        <v>82</v>
      </c>
      <c r="B43" s="11" t="s">
        <v>6</v>
      </c>
      <c r="C43" s="16">
        <v>1</v>
      </c>
      <c r="D43" s="188"/>
      <c r="E43" s="160"/>
      <c r="F43" s="120" t="s">
        <v>158</v>
      </c>
      <c r="G43" s="135"/>
      <c r="H43" s="121"/>
      <c r="I43" s="13"/>
      <c r="J43" s="16">
        <f t="shared" ref="J43:J44" si="1">E43*C43</f>
        <v>0</v>
      </c>
    </row>
    <row r="44" spans="1:10" ht="18" customHeight="1" x14ac:dyDescent="0.2">
      <c r="A44" s="17" t="s">
        <v>83</v>
      </c>
      <c r="B44" s="22" t="s">
        <v>7</v>
      </c>
      <c r="C44" s="23">
        <v>1</v>
      </c>
      <c r="D44" s="189"/>
      <c r="E44" s="161"/>
      <c r="F44" s="141" t="s">
        <v>158</v>
      </c>
      <c r="G44" s="136"/>
      <c r="H44" s="140"/>
      <c r="I44" s="137"/>
      <c r="J44" s="16">
        <f t="shared" si="1"/>
        <v>0</v>
      </c>
    </row>
    <row r="45" spans="1:10" ht="17.149999999999999" customHeight="1" x14ac:dyDescent="0.2">
      <c r="A45" s="30"/>
      <c r="B45" s="24" t="s">
        <v>20</v>
      </c>
      <c r="C45" s="24"/>
      <c r="D45" s="24"/>
      <c r="E45" s="24"/>
      <c r="F45" s="24"/>
      <c r="G45" s="24"/>
      <c r="H45" s="24"/>
      <c r="I45" s="25" t="s">
        <v>41</v>
      </c>
      <c r="J45" s="48">
        <f ca="1">SUM(J40:J44)</f>
        <v>0</v>
      </c>
    </row>
    <row r="46" spans="1:10" ht="17.149999999999999" customHeight="1" x14ac:dyDescent="0.2">
      <c r="A46" s="6"/>
      <c r="B46" s="5"/>
      <c r="C46" s="5"/>
      <c r="D46" s="5"/>
      <c r="E46" s="5"/>
      <c r="F46" s="151"/>
      <c r="G46" s="151"/>
      <c r="H46" s="151"/>
      <c r="I46" s="64" t="s">
        <v>215</v>
      </c>
      <c r="J46" s="152">
        <f ca="1">J45*6000*0.8</f>
        <v>0</v>
      </c>
    </row>
    <row r="47" spans="1:10" ht="11.25" customHeight="1" x14ac:dyDescent="0.2">
      <c r="G47" s="42"/>
      <c r="H47" s="42"/>
      <c r="I47" s="43"/>
      <c r="J47"/>
    </row>
    <row r="48" spans="1:10" ht="11.25" customHeight="1" x14ac:dyDescent="0.2"/>
    <row r="49" spans="2:9" ht="13.5" customHeight="1" x14ac:dyDescent="0.2">
      <c r="B49" s="44" t="s">
        <v>122</v>
      </c>
      <c r="C49" s="66" t="s">
        <v>123</v>
      </c>
      <c r="D49" s="66"/>
      <c r="E49" s="45"/>
      <c r="F49" s="45"/>
      <c r="G49" s="90"/>
      <c r="H49" s="90" t="s">
        <v>229</v>
      </c>
      <c r="I49" s="162" t="s">
        <v>43</v>
      </c>
    </row>
  </sheetData>
  <sheetProtection algorithmName="SHA-512" hashValue="argBTRV7Qjfc7LZG3jCewz46SIhTlPHLVw3pmSjDbGlOIY25JvR17ArI8o1VJByKWOizVohqzEbOuaps2F1Kww==" saltValue="oTQmmN5/59TmAAFyg33Qxg==" spinCount="100000" sheet="1" objects="1" scenarios="1"/>
  <mergeCells count="23">
    <mergeCell ref="J4:J5"/>
    <mergeCell ref="C6:D6"/>
    <mergeCell ref="J38:J39"/>
    <mergeCell ref="B10:B11"/>
    <mergeCell ref="C10:C11"/>
    <mergeCell ref="J10:J11"/>
    <mergeCell ref="B17:B18"/>
    <mergeCell ref="A17:A18"/>
    <mergeCell ref="B38:B39"/>
    <mergeCell ref="C38:C39"/>
    <mergeCell ref="E2:G2"/>
    <mergeCell ref="E6:F6"/>
    <mergeCell ref="G6:H6"/>
    <mergeCell ref="D10:E10"/>
    <mergeCell ref="F10:G10"/>
    <mergeCell ref="H10:I10"/>
    <mergeCell ref="I4:I5"/>
    <mergeCell ref="B4:B5"/>
    <mergeCell ref="C4:D4"/>
    <mergeCell ref="E4:H4"/>
    <mergeCell ref="C5:D5"/>
    <mergeCell ref="E5:F5"/>
    <mergeCell ref="G5:H5"/>
  </mergeCells>
  <phoneticPr fontId="1"/>
  <dataValidations count="1">
    <dataValidation type="list" allowBlank="1" showInputMessage="1" showErrorMessage="1" sqref="J6" xr:uid="{015A15DB-44AE-4BD4-863B-2CC39B77D05F}">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3</xdr:col>
                    <xdr:colOff>19050</xdr:colOff>
                    <xdr:row>11</xdr:row>
                    <xdr:rowOff>12700</xdr:rowOff>
                  </from>
                  <to>
                    <xdr:col>3</xdr:col>
                    <xdr:colOff>266700</xdr:colOff>
                    <xdr:row>12</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5</xdr:col>
                    <xdr:colOff>19050</xdr:colOff>
                    <xdr:row>11</xdr:row>
                    <xdr:rowOff>12700</xdr:rowOff>
                  </from>
                  <to>
                    <xdr:col>5</xdr:col>
                    <xdr:colOff>266700</xdr:colOff>
                    <xdr:row>12</xdr:row>
                    <xdr:rowOff>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19050</xdr:colOff>
                    <xdr:row>11</xdr:row>
                    <xdr:rowOff>12700</xdr:rowOff>
                  </from>
                  <to>
                    <xdr:col>7</xdr:col>
                    <xdr:colOff>266700</xdr:colOff>
                    <xdr:row>12</xdr:row>
                    <xdr:rowOff>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3</xdr:col>
                    <xdr:colOff>19050</xdr:colOff>
                    <xdr:row>12</xdr:row>
                    <xdr:rowOff>12700</xdr:rowOff>
                  </from>
                  <to>
                    <xdr:col>3</xdr:col>
                    <xdr:colOff>266700</xdr:colOff>
                    <xdr:row>13</xdr:row>
                    <xdr:rowOff>0</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3</xdr:col>
                    <xdr:colOff>19050</xdr:colOff>
                    <xdr:row>15</xdr:row>
                    <xdr:rowOff>12700</xdr:rowOff>
                  </from>
                  <to>
                    <xdr:col>3</xdr:col>
                    <xdr:colOff>266700</xdr:colOff>
                    <xdr:row>16</xdr:row>
                    <xdr:rowOff>0</xdr:rowOff>
                  </to>
                </anchor>
              </controlPr>
            </control>
          </mc:Choice>
        </mc:AlternateContent>
        <mc:AlternateContent xmlns:mc="http://schemas.openxmlformats.org/markup-compatibility/2006">
          <mc:Choice Requires="x14">
            <control shapeId="1034" r:id="rId9" name="Check Box 10">
              <controlPr defaultSize="0" autoFill="0" autoLine="0" autoPict="0">
                <anchor moveWithCells="1">
                  <from>
                    <xdr:col>3</xdr:col>
                    <xdr:colOff>19050</xdr:colOff>
                    <xdr:row>19</xdr:row>
                    <xdr:rowOff>12700</xdr:rowOff>
                  </from>
                  <to>
                    <xdr:col>3</xdr:col>
                    <xdr:colOff>266700</xdr:colOff>
                    <xdr:row>20</xdr:row>
                    <xdr:rowOff>0</xdr:rowOff>
                  </to>
                </anchor>
              </controlPr>
            </control>
          </mc:Choice>
        </mc:AlternateContent>
        <mc:AlternateContent xmlns:mc="http://schemas.openxmlformats.org/markup-compatibility/2006">
          <mc:Choice Requires="x14">
            <control shapeId="1035" r:id="rId10" name="Check Box 11">
              <controlPr defaultSize="0" autoFill="0" autoLine="0" autoPict="0">
                <anchor moveWithCells="1">
                  <from>
                    <xdr:col>3</xdr:col>
                    <xdr:colOff>19050</xdr:colOff>
                    <xdr:row>20</xdr:row>
                    <xdr:rowOff>12700</xdr:rowOff>
                  </from>
                  <to>
                    <xdr:col>3</xdr:col>
                    <xdr:colOff>266700</xdr:colOff>
                    <xdr:row>21</xdr:row>
                    <xdr:rowOff>0</xdr:rowOff>
                  </to>
                </anchor>
              </controlPr>
            </control>
          </mc:Choice>
        </mc:AlternateContent>
        <mc:AlternateContent xmlns:mc="http://schemas.openxmlformats.org/markup-compatibility/2006">
          <mc:Choice Requires="x14">
            <control shapeId="1038" r:id="rId11" name="Check Box 14">
              <controlPr defaultSize="0" autoFill="0" autoLine="0" autoPict="0">
                <anchor moveWithCells="1">
                  <from>
                    <xdr:col>5</xdr:col>
                    <xdr:colOff>19050</xdr:colOff>
                    <xdr:row>12</xdr:row>
                    <xdr:rowOff>12700</xdr:rowOff>
                  </from>
                  <to>
                    <xdr:col>5</xdr:col>
                    <xdr:colOff>266700</xdr:colOff>
                    <xdr:row>13</xdr:row>
                    <xdr:rowOff>0</xdr:rowOff>
                  </to>
                </anchor>
              </controlPr>
            </control>
          </mc:Choice>
        </mc:AlternateContent>
        <mc:AlternateContent xmlns:mc="http://schemas.openxmlformats.org/markup-compatibility/2006">
          <mc:Choice Requires="x14">
            <control shapeId="1041" r:id="rId12" name="Check Box 17">
              <controlPr defaultSize="0" autoFill="0" autoLine="0" autoPict="0">
                <anchor moveWithCells="1">
                  <from>
                    <xdr:col>5</xdr:col>
                    <xdr:colOff>19050</xdr:colOff>
                    <xdr:row>15</xdr:row>
                    <xdr:rowOff>12700</xdr:rowOff>
                  </from>
                  <to>
                    <xdr:col>5</xdr:col>
                    <xdr:colOff>266700</xdr:colOff>
                    <xdr:row>16</xdr:row>
                    <xdr:rowOff>0</xdr:rowOff>
                  </to>
                </anchor>
              </controlPr>
            </control>
          </mc:Choice>
        </mc:AlternateContent>
        <mc:AlternateContent xmlns:mc="http://schemas.openxmlformats.org/markup-compatibility/2006">
          <mc:Choice Requires="x14">
            <control shapeId="1044" r:id="rId13" name="Check Box 20">
              <controlPr defaultSize="0" autoFill="0" autoLine="0" autoPict="0">
                <anchor moveWithCells="1">
                  <from>
                    <xdr:col>5</xdr:col>
                    <xdr:colOff>19050</xdr:colOff>
                    <xdr:row>19</xdr:row>
                    <xdr:rowOff>12700</xdr:rowOff>
                  </from>
                  <to>
                    <xdr:col>5</xdr:col>
                    <xdr:colOff>266700</xdr:colOff>
                    <xdr:row>20</xdr:row>
                    <xdr:rowOff>0</xdr:rowOff>
                  </to>
                </anchor>
              </controlPr>
            </control>
          </mc:Choice>
        </mc:AlternateContent>
        <mc:AlternateContent xmlns:mc="http://schemas.openxmlformats.org/markup-compatibility/2006">
          <mc:Choice Requires="x14">
            <control shapeId="1045" r:id="rId14" name="Check Box 21">
              <controlPr defaultSize="0" autoFill="0" autoLine="0" autoPict="0">
                <anchor moveWithCells="1">
                  <from>
                    <xdr:col>5</xdr:col>
                    <xdr:colOff>19050</xdr:colOff>
                    <xdr:row>20</xdr:row>
                    <xdr:rowOff>12700</xdr:rowOff>
                  </from>
                  <to>
                    <xdr:col>5</xdr:col>
                    <xdr:colOff>266700</xdr:colOff>
                    <xdr:row>21</xdr:row>
                    <xdr:rowOff>0</xdr:rowOff>
                  </to>
                </anchor>
              </controlPr>
            </control>
          </mc:Choice>
        </mc:AlternateContent>
        <mc:AlternateContent xmlns:mc="http://schemas.openxmlformats.org/markup-compatibility/2006">
          <mc:Choice Requires="x14">
            <control shapeId="1049" r:id="rId15" name="Check Box 25">
              <controlPr defaultSize="0" autoFill="0" autoLine="0" autoPict="0">
                <anchor moveWithCells="1">
                  <from>
                    <xdr:col>7</xdr:col>
                    <xdr:colOff>19050</xdr:colOff>
                    <xdr:row>15</xdr:row>
                    <xdr:rowOff>12700</xdr:rowOff>
                  </from>
                  <to>
                    <xdr:col>7</xdr:col>
                    <xdr:colOff>266700</xdr:colOff>
                    <xdr:row>16</xdr:row>
                    <xdr:rowOff>0</xdr:rowOff>
                  </to>
                </anchor>
              </controlPr>
            </control>
          </mc:Choice>
        </mc:AlternateContent>
        <mc:AlternateContent xmlns:mc="http://schemas.openxmlformats.org/markup-compatibility/2006">
          <mc:Choice Requires="x14">
            <control shapeId="1052" r:id="rId16" name="Check Box 28">
              <controlPr defaultSize="0" autoFill="0" autoLine="0" autoPict="0">
                <anchor moveWithCells="1">
                  <from>
                    <xdr:col>7</xdr:col>
                    <xdr:colOff>19050</xdr:colOff>
                    <xdr:row>19</xdr:row>
                    <xdr:rowOff>12700</xdr:rowOff>
                  </from>
                  <to>
                    <xdr:col>7</xdr:col>
                    <xdr:colOff>266700</xdr:colOff>
                    <xdr:row>20</xdr:row>
                    <xdr:rowOff>0</xdr:rowOff>
                  </to>
                </anchor>
              </controlPr>
            </control>
          </mc:Choice>
        </mc:AlternateContent>
        <mc:AlternateContent xmlns:mc="http://schemas.openxmlformats.org/markup-compatibility/2006">
          <mc:Choice Requires="x14">
            <control shapeId="1053" r:id="rId17" name="Check Box 29">
              <controlPr defaultSize="0" autoFill="0" autoLine="0" autoPict="0">
                <anchor moveWithCells="1">
                  <from>
                    <xdr:col>7</xdr:col>
                    <xdr:colOff>19050</xdr:colOff>
                    <xdr:row>20</xdr:row>
                    <xdr:rowOff>12700</xdr:rowOff>
                  </from>
                  <to>
                    <xdr:col>7</xdr:col>
                    <xdr:colOff>266700</xdr:colOff>
                    <xdr:row>21</xdr:row>
                    <xdr:rowOff>0</xdr:rowOff>
                  </to>
                </anchor>
              </controlPr>
            </control>
          </mc:Choice>
        </mc:AlternateContent>
        <mc:AlternateContent xmlns:mc="http://schemas.openxmlformats.org/markup-compatibility/2006">
          <mc:Choice Requires="x14">
            <control shapeId="1055" r:id="rId18" name="Check Box 31">
              <controlPr defaultSize="0" autoFill="0" autoLine="0" autoPict="0">
                <anchor moveWithCells="1">
                  <from>
                    <xdr:col>3</xdr:col>
                    <xdr:colOff>19050</xdr:colOff>
                    <xdr:row>21</xdr:row>
                    <xdr:rowOff>0</xdr:rowOff>
                  </from>
                  <to>
                    <xdr:col>3</xdr:col>
                    <xdr:colOff>266700</xdr:colOff>
                    <xdr:row>21</xdr:row>
                    <xdr:rowOff>222250</xdr:rowOff>
                  </to>
                </anchor>
              </controlPr>
            </control>
          </mc:Choice>
        </mc:AlternateContent>
        <mc:AlternateContent xmlns:mc="http://schemas.openxmlformats.org/markup-compatibility/2006">
          <mc:Choice Requires="x14">
            <control shapeId="1056" r:id="rId19" name="Check Box 32">
              <controlPr defaultSize="0" autoFill="0" autoLine="0" autoPict="0">
                <anchor moveWithCells="1">
                  <from>
                    <xdr:col>5</xdr:col>
                    <xdr:colOff>19050</xdr:colOff>
                    <xdr:row>21</xdr:row>
                    <xdr:rowOff>12700</xdr:rowOff>
                  </from>
                  <to>
                    <xdr:col>5</xdr:col>
                    <xdr:colOff>266700</xdr:colOff>
                    <xdr:row>22</xdr:row>
                    <xdr:rowOff>0</xdr:rowOff>
                  </to>
                </anchor>
              </controlPr>
            </control>
          </mc:Choice>
        </mc:AlternateContent>
        <mc:AlternateContent xmlns:mc="http://schemas.openxmlformats.org/markup-compatibility/2006">
          <mc:Choice Requires="x14">
            <control shapeId="1057" r:id="rId20" name="Check Box 33">
              <controlPr defaultSize="0" autoFill="0" autoLine="0" autoPict="0">
                <anchor moveWithCells="1">
                  <from>
                    <xdr:col>7</xdr:col>
                    <xdr:colOff>19050</xdr:colOff>
                    <xdr:row>21</xdr:row>
                    <xdr:rowOff>12700</xdr:rowOff>
                  </from>
                  <to>
                    <xdr:col>7</xdr:col>
                    <xdr:colOff>266700</xdr:colOff>
                    <xdr:row>22</xdr:row>
                    <xdr:rowOff>0</xdr:rowOff>
                  </to>
                </anchor>
              </controlPr>
            </control>
          </mc:Choice>
        </mc:AlternateContent>
        <mc:AlternateContent xmlns:mc="http://schemas.openxmlformats.org/markup-compatibility/2006">
          <mc:Choice Requires="x14">
            <control shapeId="1058" r:id="rId21" name="Check Box 34">
              <controlPr defaultSize="0" autoFill="0" autoLine="0" autoPict="0">
                <anchor moveWithCells="1">
                  <from>
                    <xdr:col>3</xdr:col>
                    <xdr:colOff>19050</xdr:colOff>
                    <xdr:row>22</xdr:row>
                    <xdr:rowOff>57150</xdr:rowOff>
                  </from>
                  <to>
                    <xdr:col>3</xdr:col>
                    <xdr:colOff>266700</xdr:colOff>
                    <xdr:row>22</xdr:row>
                    <xdr:rowOff>279400</xdr:rowOff>
                  </to>
                </anchor>
              </controlPr>
            </control>
          </mc:Choice>
        </mc:AlternateContent>
        <mc:AlternateContent xmlns:mc="http://schemas.openxmlformats.org/markup-compatibility/2006">
          <mc:Choice Requires="x14">
            <control shapeId="1059" r:id="rId22" name="Check Box 35">
              <controlPr defaultSize="0" autoFill="0" autoLine="0" autoPict="0">
                <anchor moveWithCells="1">
                  <from>
                    <xdr:col>5</xdr:col>
                    <xdr:colOff>19050</xdr:colOff>
                    <xdr:row>22</xdr:row>
                    <xdr:rowOff>57150</xdr:rowOff>
                  </from>
                  <to>
                    <xdr:col>5</xdr:col>
                    <xdr:colOff>266700</xdr:colOff>
                    <xdr:row>22</xdr:row>
                    <xdr:rowOff>279400</xdr:rowOff>
                  </to>
                </anchor>
              </controlPr>
            </control>
          </mc:Choice>
        </mc:AlternateContent>
        <mc:AlternateContent xmlns:mc="http://schemas.openxmlformats.org/markup-compatibility/2006">
          <mc:Choice Requires="x14">
            <control shapeId="1060" r:id="rId23" name="Check Box 36">
              <controlPr defaultSize="0" autoFill="0" autoLine="0" autoPict="0">
                <anchor moveWithCells="1">
                  <from>
                    <xdr:col>7</xdr:col>
                    <xdr:colOff>19050</xdr:colOff>
                    <xdr:row>22</xdr:row>
                    <xdr:rowOff>57150</xdr:rowOff>
                  </from>
                  <to>
                    <xdr:col>7</xdr:col>
                    <xdr:colOff>266700</xdr:colOff>
                    <xdr:row>22</xdr:row>
                    <xdr:rowOff>279400</xdr:rowOff>
                  </to>
                </anchor>
              </controlPr>
            </control>
          </mc:Choice>
        </mc:AlternateContent>
        <mc:AlternateContent xmlns:mc="http://schemas.openxmlformats.org/markup-compatibility/2006">
          <mc:Choice Requires="x14">
            <control shapeId="1062" r:id="rId24" name="Check Box 38">
              <controlPr defaultSize="0" autoFill="0" autoLine="0" autoPict="0">
                <anchor moveWithCells="1">
                  <from>
                    <xdr:col>3</xdr:col>
                    <xdr:colOff>19050</xdr:colOff>
                    <xdr:row>28</xdr:row>
                    <xdr:rowOff>12700</xdr:rowOff>
                  </from>
                  <to>
                    <xdr:col>3</xdr:col>
                    <xdr:colOff>266700</xdr:colOff>
                    <xdr:row>29</xdr:row>
                    <xdr:rowOff>0</xdr:rowOff>
                  </to>
                </anchor>
              </controlPr>
            </control>
          </mc:Choice>
        </mc:AlternateContent>
        <mc:AlternateContent xmlns:mc="http://schemas.openxmlformats.org/markup-compatibility/2006">
          <mc:Choice Requires="x14">
            <control shapeId="1065" r:id="rId25" name="Check Box 41">
              <controlPr defaultSize="0" autoFill="0" autoLine="0" autoPict="0">
                <anchor moveWithCells="1">
                  <from>
                    <xdr:col>3</xdr:col>
                    <xdr:colOff>19050</xdr:colOff>
                    <xdr:row>26</xdr:row>
                    <xdr:rowOff>12700</xdr:rowOff>
                  </from>
                  <to>
                    <xdr:col>3</xdr:col>
                    <xdr:colOff>266700</xdr:colOff>
                    <xdr:row>27</xdr:row>
                    <xdr:rowOff>0</xdr:rowOff>
                  </to>
                </anchor>
              </controlPr>
            </control>
          </mc:Choice>
        </mc:AlternateContent>
        <mc:AlternateContent xmlns:mc="http://schemas.openxmlformats.org/markup-compatibility/2006">
          <mc:Choice Requires="x14">
            <control shapeId="1067" r:id="rId26" name="Check Box 43">
              <controlPr defaultSize="0" autoFill="0" autoLine="0" autoPict="0">
                <anchor moveWithCells="1">
                  <from>
                    <xdr:col>3</xdr:col>
                    <xdr:colOff>19050</xdr:colOff>
                    <xdr:row>13</xdr:row>
                    <xdr:rowOff>12700</xdr:rowOff>
                  </from>
                  <to>
                    <xdr:col>3</xdr:col>
                    <xdr:colOff>266700</xdr:colOff>
                    <xdr:row>14</xdr:row>
                    <xdr:rowOff>0</xdr:rowOff>
                  </to>
                </anchor>
              </controlPr>
            </control>
          </mc:Choice>
        </mc:AlternateContent>
        <mc:AlternateContent xmlns:mc="http://schemas.openxmlformats.org/markup-compatibility/2006">
          <mc:Choice Requires="x14">
            <control shapeId="1068" r:id="rId27" name="Check Box 44">
              <controlPr defaultSize="0" autoFill="0" autoLine="0" autoPict="0">
                <anchor moveWithCells="1">
                  <from>
                    <xdr:col>5</xdr:col>
                    <xdr:colOff>19050</xdr:colOff>
                    <xdr:row>13</xdr:row>
                    <xdr:rowOff>12700</xdr:rowOff>
                  </from>
                  <to>
                    <xdr:col>5</xdr:col>
                    <xdr:colOff>266700</xdr:colOff>
                    <xdr:row>14</xdr:row>
                    <xdr:rowOff>0</xdr:rowOff>
                  </to>
                </anchor>
              </controlPr>
            </control>
          </mc:Choice>
        </mc:AlternateContent>
        <mc:AlternateContent xmlns:mc="http://schemas.openxmlformats.org/markup-compatibility/2006">
          <mc:Choice Requires="x14">
            <control shapeId="1069" r:id="rId28" name="Check Box 45">
              <controlPr defaultSize="0" autoFill="0" autoLine="0" autoPict="0">
                <anchor moveWithCells="1">
                  <from>
                    <xdr:col>7</xdr:col>
                    <xdr:colOff>19050</xdr:colOff>
                    <xdr:row>13</xdr:row>
                    <xdr:rowOff>12700</xdr:rowOff>
                  </from>
                  <to>
                    <xdr:col>7</xdr:col>
                    <xdr:colOff>266700</xdr:colOff>
                    <xdr:row>14</xdr:row>
                    <xdr:rowOff>0</xdr:rowOff>
                  </to>
                </anchor>
              </controlPr>
            </control>
          </mc:Choice>
        </mc:AlternateContent>
        <mc:AlternateContent xmlns:mc="http://schemas.openxmlformats.org/markup-compatibility/2006">
          <mc:Choice Requires="x14">
            <control shapeId="1070" r:id="rId29" name="Check Box 46">
              <controlPr defaultSize="0" autoFill="0" autoLine="0" autoPict="0">
                <anchor moveWithCells="1">
                  <from>
                    <xdr:col>3</xdr:col>
                    <xdr:colOff>19050</xdr:colOff>
                    <xdr:row>14</xdr:row>
                    <xdr:rowOff>12700</xdr:rowOff>
                  </from>
                  <to>
                    <xdr:col>3</xdr:col>
                    <xdr:colOff>266700</xdr:colOff>
                    <xdr:row>15</xdr:row>
                    <xdr:rowOff>0</xdr:rowOff>
                  </to>
                </anchor>
              </controlPr>
            </control>
          </mc:Choice>
        </mc:AlternateContent>
        <mc:AlternateContent xmlns:mc="http://schemas.openxmlformats.org/markup-compatibility/2006">
          <mc:Choice Requires="x14">
            <control shapeId="1071" r:id="rId30" name="Check Box 47">
              <controlPr defaultSize="0" autoFill="0" autoLine="0" autoPict="0">
                <anchor moveWithCells="1">
                  <from>
                    <xdr:col>3</xdr:col>
                    <xdr:colOff>19050</xdr:colOff>
                    <xdr:row>18</xdr:row>
                    <xdr:rowOff>12700</xdr:rowOff>
                  </from>
                  <to>
                    <xdr:col>3</xdr:col>
                    <xdr:colOff>266700</xdr:colOff>
                    <xdr:row>19</xdr:row>
                    <xdr:rowOff>0</xdr:rowOff>
                  </to>
                </anchor>
              </controlPr>
            </control>
          </mc:Choice>
        </mc:AlternateContent>
        <mc:AlternateContent xmlns:mc="http://schemas.openxmlformats.org/markup-compatibility/2006">
          <mc:Choice Requires="x14">
            <control shapeId="1072" r:id="rId31" name="Check Box 48">
              <controlPr defaultSize="0" autoFill="0" autoLine="0" autoPict="0">
                <anchor moveWithCells="1">
                  <from>
                    <xdr:col>5</xdr:col>
                    <xdr:colOff>19050</xdr:colOff>
                    <xdr:row>18</xdr:row>
                    <xdr:rowOff>12700</xdr:rowOff>
                  </from>
                  <to>
                    <xdr:col>5</xdr:col>
                    <xdr:colOff>266700</xdr:colOff>
                    <xdr:row>19</xdr:row>
                    <xdr:rowOff>0</xdr:rowOff>
                  </to>
                </anchor>
              </controlPr>
            </control>
          </mc:Choice>
        </mc:AlternateContent>
        <mc:AlternateContent xmlns:mc="http://schemas.openxmlformats.org/markup-compatibility/2006">
          <mc:Choice Requires="x14">
            <control shapeId="1073" r:id="rId32" name="Check Box 49">
              <controlPr defaultSize="0" autoFill="0" autoLine="0" autoPict="0">
                <anchor moveWithCells="1">
                  <from>
                    <xdr:col>7</xdr:col>
                    <xdr:colOff>19050</xdr:colOff>
                    <xdr:row>18</xdr:row>
                    <xdr:rowOff>12700</xdr:rowOff>
                  </from>
                  <to>
                    <xdr:col>7</xdr:col>
                    <xdr:colOff>266700</xdr:colOff>
                    <xdr:row>19</xdr:row>
                    <xdr:rowOff>0</xdr:rowOff>
                  </to>
                </anchor>
              </controlPr>
            </control>
          </mc:Choice>
        </mc:AlternateContent>
        <mc:AlternateContent xmlns:mc="http://schemas.openxmlformats.org/markup-compatibility/2006">
          <mc:Choice Requires="x14">
            <control shapeId="1076" r:id="rId33" name="Check Box 52">
              <controlPr defaultSize="0" autoFill="0" autoLine="0" autoPict="0">
                <anchor moveWithCells="1">
                  <from>
                    <xdr:col>3</xdr:col>
                    <xdr:colOff>19050</xdr:colOff>
                    <xdr:row>16</xdr:row>
                    <xdr:rowOff>12700</xdr:rowOff>
                  </from>
                  <to>
                    <xdr:col>3</xdr:col>
                    <xdr:colOff>266700</xdr:colOff>
                    <xdr:row>17</xdr:row>
                    <xdr:rowOff>0</xdr:rowOff>
                  </to>
                </anchor>
              </controlPr>
            </control>
          </mc:Choice>
        </mc:AlternateContent>
        <mc:AlternateContent xmlns:mc="http://schemas.openxmlformats.org/markup-compatibility/2006">
          <mc:Choice Requires="x14">
            <control shapeId="1077" r:id="rId34" name="Check Box 53">
              <controlPr defaultSize="0" autoFill="0" autoLine="0" autoPict="0">
                <anchor moveWithCells="1">
                  <from>
                    <xdr:col>5</xdr:col>
                    <xdr:colOff>19050</xdr:colOff>
                    <xdr:row>16</xdr:row>
                    <xdr:rowOff>12700</xdr:rowOff>
                  </from>
                  <to>
                    <xdr:col>5</xdr:col>
                    <xdr:colOff>266700</xdr:colOff>
                    <xdr:row>17</xdr:row>
                    <xdr:rowOff>0</xdr:rowOff>
                  </to>
                </anchor>
              </controlPr>
            </control>
          </mc:Choice>
        </mc:AlternateContent>
        <mc:AlternateContent xmlns:mc="http://schemas.openxmlformats.org/markup-compatibility/2006">
          <mc:Choice Requires="x14">
            <control shapeId="1078" r:id="rId35" name="Check Box 54">
              <controlPr defaultSize="0" autoFill="0" autoLine="0" autoPict="0">
                <anchor moveWithCells="1">
                  <from>
                    <xdr:col>7</xdr:col>
                    <xdr:colOff>19050</xdr:colOff>
                    <xdr:row>16</xdr:row>
                    <xdr:rowOff>12700</xdr:rowOff>
                  </from>
                  <to>
                    <xdr:col>7</xdr:col>
                    <xdr:colOff>266700</xdr:colOff>
                    <xdr:row>17</xdr:row>
                    <xdr:rowOff>0</xdr:rowOff>
                  </to>
                </anchor>
              </controlPr>
            </control>
          </mc:Choice>
        </mc:AlternateContent>
        <mc:AlternateContent xmlns:mc="http://schemas.openxmlformats.org/markup-compatibility/2006">
          <mc:Choice Requires="x14">
            <control shapeId="1094" r:id="rId36" name="Check Box 70">
              <controlPr defaultSize="0" autoFill="0" autoLine="0" autoPict="0">
                <anchor moveWithCells="1">
                  <from>
                    <xdr:col>3</xdr:col>
                    <xdr:colOff>19050</xdr:colOff>
                    <xdr:row>39</xdr:row>
                    <xdr:rowOff>12700</xdr:rowOff>
                  </from>
                  <to>
                    <xdr:col>3</xdr:col>
                    <xdr:colOff>266700</xdr:colOff>
                    <xdr:row>40</xdr:row>
                    <xdr:rowOff>0</xdr:rowOff>
                  </to>
                </anchor>
              </controlPr>
            </control>
          </mc:Choice>
        </mc:AlternateContent>
        <mc:AlternateContent xmlns:mc="http://schemas.openxmlformats.org/markup-compatibility/2006">
          <mc:Choice Requires="x14">
            <control shapeId="1095" r:id="rId37" name="Check Box 71">
              <controlPr defaultSize="0" autoFill="0" autoLine="0" autoPict="0">
                <anchor moveWithCells="1">
                  <from>
                    <xdr:col>5</xdr:col>
                    <xdr:colOff>19050</xdr:colOff>
                    <xdr:row>39</xdr:row>
                    <xdr:rowOff>12700</xdr:rowOff>
                  </from>
                  <to>
                    <xdr:col>5</xdr:col>
                    <xdr:colOff>266700</xdr:colOff>
                    <xdr:row>40</xdr:row>
                    <xdr:rowOff>0</xdr:rowOff>
                  </to>
                </anchor>
              </controlPr>
            </control>
          </mc:Choice>
        </mc:AlternateContent>
        <mc:AlternateContent xmlns:mc="http://schemas.openxmlformats.org/markup-compatibility/2006">
          <mc:Choice Requires="x14">
            <control shapeId="1096" r:id="rId38" name="Check Box 72">
              <controlPr defaultSize="0" autoFill="0" autoLine="0" autoPict="0">
                <anchor moveWithCells="1">
                  <from>
                    <xdr:col>7</xdr:col>
                    <xdr:colOff>19050</xdr:colOff>
                    <xdr:row>39</xdr:row>
                    <xdr:rowOff>12700</xdr:rowOff>
                  </from>
                  <to>
                    <xdr:col>7</xdr:col>
                    <xdr:colOff>266700</xdr:colOff>
                    <xdr:row>40</xdr:row>
                    <xdr:rowOff>0</xdr:rowOff>
                  </to>
                </anchor>
              </controlPr>
            </control>
          </mc:Choice>
        </mc:AlternateContent>
        <mc:AlternateContent xmlns:mc="http://schemas.openxmlformats.org/markup-compatibility/2006">
          <mc:Choice Requires="x14">
            <control shapeId="1106" r:id="rId39" name="Check Box 82">
              <controlPr defaultSize="0" autoFill="0" autoLine="0" autoPict="0">
                <anchor moveWithCells="1">
                  <from>
                    <xdr:col>3</xdr:col>
                    <xdr:colOff>19050</xdr:colOff>
                    <xdr:row>40</xdr:row>
                    <xdr:rowOff>57150</xdr:rowOff>
                  </from>
                  <to>
                    <xdr:col>3</xdr:col>
                    <xdr:colOff>266700</xdr:colOff>
                    <xdr:row>40</xdr:row>
                    <xdr:rowOff>279400</xdr:rowOff>
                  </to>
                </anchor>
              </controlPr>
            </control>
          </mc:Choice>
        </mc:AlternateContent>
        <mc:AlternateContent xmlns:mc="http://schemas.openxmlformats.org/markup-compatibility/2006">
          <mc:Choice Requires="x14">
            <control shapeId="1107" r:id="rId40" name="Check Box 83">
              <controlPr defaultSize="0" autoFill="0" autoLine="0" autoPict="0">
                <anchor moveWithCells="1">
                  <from>
                    <xdr:col>5</xdr:col>
                    <xdr:colOff>19050</xdr:colOff>
                    <xdr:row>40</xdr:row>
                    <xdr:rowOff>57150</xdr:rowOff>
                  </from>
                  <to>
                    <xdr:col>5</xdr:col>
                    <xdr:colOff>266700</xdr:colOff>
                    <xdr:row>40</xdr:row>
                    <xdr:rowOff>279400</xdr:rowOff>
                  </to>
                </anchor>
              </controlPr>
            </control>
          </mc:Choice>
        </mc:AlternateContent>
        <mc:AlternateContent xmlns:mc="http://schemas.openxmlformats.org/markup-compatibility/2006">
          <mc:Choice Requires="x14">
            <control shapeId="1108" r:id="rId41" name="Check Box 84">
              <controlPr defaultSize="0" autoFill="0" autoLine="0" autoPict="0">
                <anchor moveWithCells="1">
                  <from>
                    <xdr:col>7</xdr:col>
                    <xdr:colOff>19050</xdr:colOff>
                    <xdr:row>40</xdr:row>
                    <xdr:rowOff>50800</xdr:rowOff>
                  </from>
                  <to>
                    <xdr:col>7</xdr:col>
                    <xdr:colOff>266700</xdr:colOff>
                    <xdr:row>40</xdr:row>
                    <xdr:rowOff>266700</xdr:rowOff>
                  </to>
                </anchor>
              </controlPr>
            </control>
          </mc:Choice>
        </mc:AlternateContent>
        <mc:AlternateContent xmlns:mc="http://schemas.openxmlformats.org/markup-compatibility/2006">
          <mc:Choice Requires="x14">
            <control shapeId="1109" r:id="rId42" name="Check Box 85">
              <controlPr defaultSize="0" autoFill="0" autoLine="0" autoPict="0">
                <anchor moveWithCells="1">
                  <from>
                    <xdr:col>5</xdr:col>
                    <xdr:colOff>19050</xdr:colOff>
                    <xdr:row>28</xdr:row>
                    <xdr:rowOff>12700</xdr:rowOff>
                  </from>
                  <to>
                    <xdr:col>5</xdr:col>
                    <xdr:colOff>266700</xdr:colOff>
                    <xdr:row>29</xdr:row>
                    <xdr:rowOff>0</xdr:rowOff>
                  </to>
                </anchor>
              </controlPr>
            </control>
          </mc:Choice>
        </mc:AlternateContent>
        <mc:AlternateContent xmlns:mc="http://schemas.openxmlformats.org/markup-compatibility/2006">
          <mc:Choice Requires="x14">
            <control shapeId="1111" r:id="rId43" name="Check Box 87">
              <controlPr defaultSize="0" autoFill="0" autoLine="0" autoPict="0">
                <anchor moveWithCells="1">
                  <from>
                    <xdr:col>5</xdr:col>
                    <xdr:colOff>19050</xdr:colOff>
                    <xdr:row>29</xdr:row>
                    <xdr:rowOff>12700</xdr:rowOff>
                  </from>
                  <to>
                    <xdr:col>5</xdr:col>
                    <xdr:colOff>266700</xdr:colOff>
                    <xdr:row>30</xdr:row>
                    <xdr:rowOff>0</xdr:rowOff>
                  </to>
                </anchor>
              </controlPr>
            </control>
          </mc:Choice>
        </mc:AlternateContent>
        <mc:AlternateContent xmlns:mc="http://schemas.openxmlformats.org/markup-compatibility/2006">
          <mc:Choice Requires="x14">
            <control shapeId="1112" r:id="rId44" name="Check Box 88">
              <controlPr defaultSize="0" autoFill="0" autoLine="0" autoPict="0">
                <anchor moveWithCells="1">
                  <from>
                    <xdr:col>7</xdr:col>
                    <xdr:colOff>12700</xdr:colOff>
                    <xdr:row>27</xdr:row>
                    <xdr:rowOff>12700</xdr:rowOff>
                  </from>
                  <to>
                    <xdr:col>7</xdr:col>
                    <xdr:colOff>260350</xdr:colOff>
                    <xdr:row>28</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L34"/>
  <sheetViews>
    <sheetView topLeftCell="A46" zoomScaleNormal="100" workbookViewId="0">
      <selection activeCell="C49" sqref="C49"/>
    </sheetView>
  </sheetViews>
  <sheetFormatPr defaultColWidth="9" defaultRowHeight="11" x14ac:dyDescent="0.2"/>
  <cols>
    <col min="1" max="1" width="2.6328125" style="1" customWidth="1"/>
    <col min="2" max="2" width="22.6328125" style="1" customWidth="1"/>
    <col min="3" max="4" width="3.6328125" style="1" customWidth="1"/>
    <col min="5" max="5" width="15.6328125" style="1" customWidth="1"/>
    <col min="6" max="6" width="3.6328125" style="1" customWidth="1"/>
    <col min="7" max="7" width="15.6328125" style="1" customWidth="1"/>
    <col min="8" max="8" width="3.6328125" style="1" customWidth="1"/>
    <col min="9" max="9" width="15.6328125" style="1" customWidth="1"/>
    <col min="10" max="10" width="12.6328125" style="1" customWidth="1"/>
    <col min="11" max="11" width="2.6328125" style="1" customWidth="1"/>
    <col min="12" max="12" width="3.6328125" style="20" customWidth="1"/>
    <col min="13" max="16384" width="9" style="1"/>
  </cols>
  <sheetData>
    <row r="1" spans="1:11" ht="15" customHeight="1" x14ac:dyDescent="0.2">
      <c r="B1" s="1" t="s">
        <v>231</v>
      </c>
      <c r="C1" s="33"/>
      <c r="D1" s="33"/>
      <c r="E1" s="34"/>
      <c r="F1" s="34"/>
      <c r="G1" s="109"/>
      <c r="H1" s="35"/>
      <c r="I1" s="36" t="s">
        <v>42</v>
      </c>
      <c r="J1" s="177"/>
      <c r="K1"/>
    </row>
    <row r="2" spans="1:11" ht="18" customHeight="1" x14ac:dyDescent="0.2">
      <c r="C2" s="31"/>
      <c r="D2" s="31"/>
      <c r="E2" s="224" t="s">
        <v>236</v>
      </c>
      <c r="F2" s="224"/>
      <c r="G2" s="225"/>
      <c r="H2" s="91"/>
      <c r="I2" s="20"/>
      <c r="K2"/>
    </row>
    <row r="3" spans="1:11" ht="11.25" customHeight="1" x14ac:dyDescent="0.2">
      <c r="C3" s="31"/>
      <c r="D3" s="31"/>
      <c r="E3" s="32"/>
      <c r="F3" s="32"/>
      <c r="G3"/>
      <c r="H3"/>
      <c r="I3" s="20"/>
      <c r="K3"/>
    </row>
    <row r="4" spans="1:11" ht="13.5" customHeight="1" x14ac:dyDescent="0.2">
      <c r="B4" s="234" t="s">
        <v>48</v>
      </c>
      <c r="C4" s="230" t="s">
        <v>152</v>
      </c>
      <c r="D4" s="236"/>
      <c r="E4" s="237" t="s">
        <v>154</v>
      </c>
      <c r="F4" s="238"/>
      <c r="G4" s="239"/>
      <c r="H4" s="240"/>
      <c r="I4" s="222" t="s">
        <v>282</v>
      </c>
      <c r="J4" s="244" t="s">
        <v>281</v>
      </c>
      <c r="K4"/>
    </row>
    <row r="5" spans="1:11" ht="13" x14ac:dyDescent="0.2">
      <c r="B5" s="235"/>
      <c r="C5" s="241" t="s">
        <v>153</v>
      </c>
      <c r="D5" s="242"/>
      <c r="E5" s="237" t="s">
        <v>155</v>
      </c>
      <c r="F5" s="238"/>
      <c r="G5" s="243" t="s">
        <v>47</v>
      </c>
      <c r="H5" s="240"/>
      <c r="I5" s="217"/>
      <c r="J5" s="245"/>
      <c r="K5"/>
    </row>
    <row r="6" spans="1:11" ht="18" customHeight="1" x14ac:dyDescent="0.2">
      <c r="B6" s="158"/>
      <c r="C6" s="246"/>
      <c r="D6" s="247"/>
      <c r="E6" s="226"/>
      <c r="F6" s="227"/>
      <c r="G6" s="228"/>
      <c r="H6" s="229"/>
      <c r="I6" s="204"/>
      <c r="J6" s="203"/>
      <c r="K6"/>
    </row>
    <row r="7" spans="1:11" ht="11.25" customHeight="1" x14ac:dyDescent="0.2">
      <c r="E7" s="20"/>
      <c r="F7" s="20"/>
      <c r="G7" s="20"/>
      <c r="H7" s="20"/>
      <c r="I7" s="20"/>
      <c r="J7"/>
      <c r="K7"/>
    </row>
    <row r="8" spans="1:11" ht="18" customHeight="1" x14ac:dyDescent="0.2">
      <c r="B8" s="38" t="s">
        <v>182</v>
      </c>
    </row>
    <row r="9" spans="1:11" x14ac:dyDescent="0.2">
      <c r="B9" s="28" t="s">
        <v>78</v>
      </c>
    </row>
    <row r="10" spans="1:11" ht="13" customHeight="1" x14ac:dyDescent="0.2">
      <c r="A10" s="2"/>
      <c r="B10" s="222" t="s">
        <v>10</v>
      </c>
      <c r="C10" s="223" t="s">
        <v>0</v>
      </c>
      <c r="D10" s="230" t="s">
        <v>11</v>
      </c>
      <c r="E10" s="231"/>
      <c r="F10" s="232" t="s">
        <v>12</v>
      </c>
      <c r="G10" s="231"/>
      <c r="H10" s="232" t="s">
        <v>13</v>
      </c>
      <c r="I10" s="233"/>
      <c r="J10" s="222" t="s">
        <v>1</v>
      </c>
    </row>
    <row r="11" spans="1:11" ht="13" customHeight="1" x14ac:dyDescent="0.2">
      <c r="A11" s="6"/>
      <c r="B11" s="217"/>
      <c r="C11" s="217"/>
      <c r="D11" s="107"/>
      <c r="E11" s="7">
        <v>1</v>
      </c>
      <c r="F11" s="106"/>
      <c r="G11" s="95">
        <v>2</v>
      </c>
      <c r="H11" s="108"/>
      <c r="I11" s="7">
        <v>3</v>
      </c>
      <c r="J11" s="217"/>
    </row>
    <row r="12" spans="1:11" ht="18" customHeight="1" x14ac:dyDescent="0.2">
      <c r="A12" s="21" t="s">
        <v>21</v>
      </c>
      <c r="B12" s="9" t="s">
        <v>222</v>
      </c>
      <c r="C12" s="15">
        <v>1</v>
      </c>
      <c r="D12" s="173" t="b">
        <v>0</v>
      </c>
      <c r="E12" s="98" t="s">
        <v>124</v>
      </c>
      <c r="F12" s="165" t="b">
        <v>0</v>
      </c>
      <c r="G12" s="98" t="s">
        <v>125</v>
      </c>
      <c r="H12" s="168" t="b">
        <v>0</v>
      </c>
      <c r="I12" s="98" t="s">
        <v>126</v>
      </c>
      <c r="J12" s="19">
        <f>SUMIF(D12:H12,TRUE,E11:I11)*C12</f>
        <v>0</v>
      </c>
    </row>
    <row r="13" spans="1:11" ht="18" customHeight="1" x14ac:dyDescent="0.2">
      <c r="A13" s="10" t="s">
        <v>22</v>
      </c>
      <c r="B13" s="11" t="s">
        <v>16</v>
      </c>
      <c r="C13" s="16">
        <v>2</v>
      </c>
      <c r="D13" s="174" t="b">
        <v>0</v>
      </c>
      <c r="E13" s="143" t="s">
        <v>127</v>
      </c>
      <c r="F13" s="166" t="b">
        <v>0</v>
      </c>
      <c r="G13" s="99" t="s">
        <v>128</v>
      </c>
      <c r="H13" s="166" t="b">
        <v>0</v>
      </c>
      <c r="I13" s="100" t="s">
        <v>129</v>
      </c>
      <c r="J13" s="16">
        <f>SUMIF(D13:H13,TRUE,E11:I11)*C13</f>
        <v>0</v>
      </c>
    </row>
    <row r="14" spans="1:11" ht="18" customHeight="1" x14ac:dyDescent="0.2">
      <c r="A14" s="10" t="s">
        <v>84</v>
      </c>
      <c r="B14" s="11" t="s">
        <v>51</v>
      </c>
      <c r="C14" s="16">
        <v>1</v>
      </c>
      <c r="D14" s="167" t="b">
        <v>0</v>
      </c>
      <c r="E14" s="99" t="s">
        <v>130</v>
      </c>
      <c r="F14" s="167" t="b">
        <v>0</v>
      </c>
      <c r="G14" s="101" t="s">
        <v>131</v>
      </c>
      <c r="H14" s="170" t="b">
        <v>0</v>
      </c>
      <c r="I14" s="101" t="s">
        <v>132</v>
      </c>
      <c r="J14" s="16">
        <f>SUMIF(D14:H14,TRUE,E11:I11)*C14</f>
        <v>0</v>
      </c>
    </row>
    <row r="15" spans="1:11" ht="18" customHeight="1" x14ac:dyDescent="0.2">
      <c r="A15" s="10" t="s">
        <v>85</v>
      </c>
      <c r="B15" s="11" t="s">
        <v>77</v>
      </c>
      <c r="C15" s="16">
        <v>2</v>
      </c>
      <c r="D15" s="167" t="b">
        <v>0</v>
      </c>
      <c r="E15" s="99" t="s">
        <v>133</v>
      </c>
      <c r="F15" s="132"/>
      <c r="G15" s="97" t="s">
        <v>8</v>
      </c>
      <c r="H15" s="134"/>
      <c r="I15" s="97" t="s">
        <v>8</v>
      </c>
      <c r="J15" s="16">
        <f>SUMIF(D15:H15,TRUE,E11:I11)*C15</f>
        <v>0</v>
      </c>
    </row>
    <row r="16" spans="1:11" ht="18" customHeight="1" x14ac:dyDescent="0.2">
      <c r="A16" s="220" t="s">
        <v>86</v>
      </c>
      <c r="B16" s="248" t="s">
        <v>157</v>
      </c>
      <c r="C16" s="16">
        <v>3</v>
      </c>
      <c r="D16" s="167" t="b">
        <v>0</v>
      </c>
      <c r="E16" s="99" t="s">
        <v>134</v>
      </c>
      <c r="F16" s="166" t="b">
        <v>0</v>
      </c>
      <c r="G16" s="101" t="s">
        <v>135</v>
      </c>
      <c r="H16" s="170" t="b">
        <v>0</v>
      </c>
      <c r="I16" s="101" t="s">
        <v>136</v>
      </c>
      <c r="J16" s="16">
        <f>SUMIF(D16:H16,TRUE,E11:I11)*C16</f>
        <v>0</v>
      </c>
    </row>
    <row r="17" spans="1:10" ht="18" customHeight="1" x14ac:dyDescent="0.2">
      <c r="A17" s="221"/>
      <c r="B17" s="249"/>
      <c r="C17" s="16">
        <v>9</v>
      </c>
      <c r="D17" s="190"/>
      <c r="E17" s="175"/>
      <c r="F17" s="102" t="s">
        <v>138</v>
      </c>
      <c r="G17" s="67" t="s">
        <v>199</v>
      </c>
      <c r="H17" s="147"/>
      <c r="I17" s="96">
        <f>ROUNDUP((E17-49)/25,0)</f>
        <v>-2</v>
      </c>
      <c r="J17" s="16">
        <f>IF(I17*9&lt;0,0,I17*9)</f>
        <v>0</v>
      </c>
    </row>
    <row r="18" spans="1:10" ht="18" customHeight="1" x14ac:dyDescent="0.2">
      <c r="A18" s="10" t="s">
        <v>87</v>
      </c>
      <c r="B18" s="11" t="s">
        <v>50</v>
      </c>
      <c r="C18" s="16">
        <v>1</v>
      </c>
      <c r="D18" s="167" t="b">
        <v>0</v>
      </c>
      <c r="E18" s="92" t="s">
        <v>137</v>
      </c>
      <c r="F18" s="166" t="b">
        <v>0</v>
      </c>
      <c r="G18" s="99" t="s">
        <v>143</v>
      </c>
      <c r="H18" s="169" t="b">
        <v>0</v>
      </c>
      <c r="I18" s="99" t="s">
        <v>144</v>
      </c>
      <c r="J18" s="16">
        <f>SUMIF(D18:H18,TRUE,E11:I11)*C18</f>
        <v>0</v>
      </c>
    </row>
    <row r="19" spans="1:10" ht="18" customHeight="1" x14ac:dyDescent="0.2">
      <c r="A19" s="10" t="s">
        <v>27</v>
      </c>
      <c r="B19" s="11" t="s">
        <v>52</v>
      </c>
      <c r="C19" s="16">
        <v>1</v>
      </c>
      <c r="D19" s="167" t="b">
        <v>0</v>
      </c>
      <c r="E19" s="92" t="s">
        <v>139</v>
      </c>
      <c r="F19" s="166" t="b">
        <v>0</v>
      </c>
      <c r="G19" s="99" t="s">
        <v>237</v>
      </c>
      <c r="H19" s="119" t="b">
        <v>0</v>
      </c>
      <c r="I19" s="97" t="s">
        <v>8</v>
      </c>
      <c r="J19" s="16">
        <f>SUMIF(D19:G19,TRUE,E11:I11)*C19</f>
        <v>0</v>
      </c>
    </row>
    <row r="20" spans="1:10" ht="18" customHeight="1" x14ac:dyDescent="0.2">
      <c r="A20" s="10" t="s">
        <v>28</v>
      </c>
      <c r="B20" s="11" t="s">
        <v>223</v>
      </c>
      <c r="C20" s="16">
        <v>3</v>
      </c>
      <c r="D20" s="167" t="b">
        <v>0</v>
      </c>
      <c r="E20" s="92" t="s">
        <v>140</v>
      </c>
      <c r="F20" s="167" t="b">
        <v>0</v>
      </c>
      <c r="G20" s="100" t="s">
        <v>145</v>
      </c>
      <c r="H20" s="169" t="b">
        <v>0</v>
      </c>
      <c r="I20" s="100" t="s">
        <v>146</v>
      </c>
      <c r="J20" s="16">
        <f>SUMIF(D20:H20,TRUE,E11:I11)*C20</f>
        <v>0</v>
      </c>
    </row>
    <row r="21" spans="1:10" ht="18" customHeight="1" x14ac:dyDescent="0.2">
      <c r="A21" s="10" t="s">
        <v>29</v>
      </c>
      <c r="B21" s="11" t="s">
        <v>53</v>
      </c>
      <c r="C21" s="16">
        <v>2</v>
      </c>
      <c r="D21" s="167" t="b">
        <v>0</v>
      </c>
      <c r="E21" s="92" t="s">
        <v>141</v>
      </c>
      <c r="F21" s="166" t="b">
        <v>0</v>
      </c>
      <c r="G21" s="100" t="s">
        <v>147</v>
      </c>
      <c r="H21" s="169" t="b">
        <v>0</v>
      </c>
      <c r="I21" s="100" t="s">
        <v>148</v>
      </c>
      <c r="J21" s="16">
        <f>SUMIF(D21:H21,TRUE,E11:I11)*C21</f>
        <v>0</v>
      </c>
    </row>
    <row r="22" spans="1:10" ht="18" customHeight="1" x14ac:dyDescent="0.2">
      <c r="A22" s="10" t="s">
        <v>88</v>
      </c>
      <c r="B22" s="11" t="s">
        <v>226</v>
      </c>
      <c r="C22" s="16">
        <v>3</v>
      </c>
      <c r="D22" s="167" t="b">
        <v>0</v>
      </c>
      <c r="E22" s="92" t="s">
        <v>133</v>
      </c>
      <c r="F22" s="132"/>
      <c r="G22" s="97" t="s">
        <v>8</v>
      </c>
      <c r="H22" s="122"/>
      <c r="I22" s="118" t="s">
        <v>8</v>
      </c>
      <c r="J22" s="16">
        <f>SUMIF(D22:E22,TRUE,E11:I11)*C22</f>
        <v>0</v>
      </c>
    </row>
    <row r="23" spans="1:10" ht="18" customHeight="1" x14ac:dyDescent="0.2">
      <c r="A23" s="10" t="s">
        <v>89</v>
      </c>
      <c r="B23" s="11" t="s">
        <v>54</v>
      </c>
      <c r="C23" s="16">
        <v>1</v>
      </c>
      <c r="D23" s="133"/>
      <c r="E23" s="65" t="s">
        <v>181</v>
      </c>
      <c r="F23" s="132"/>
      <c r="G23" s="97" t="s">
        <v>8</v>
      </c>
      <c r="H23" s="170" t="b">
        <v>0</v>
      </c>
      <c r="I23" s="100" t="s">
        <v>180</v>
      </c>
      <c r="J23" s="16">
        <f ca="1">SUMIF(D23:I23,TRUE,E11:I11)*C23</f>
        <v>0</v>
      </c>
    </row>
    <row r="24" spans="1:10" ht="18" customHeight="1" x14ac:dyDescent="0.2">
      <c r="A24" s="10" t="s">
        <v>32</v>
      </c>
      <c r="B24" s="14" t="s">
        <v>75</v>
      </c>
      <c r="C24" s="16">
        <v>2</v>
      </c>
      <c r="D24" s="167" t="b">
        <v>0</v>
      </c>
      <c r="E24" s="92" t="s">
        <v>142</v>
      </c>
      <c r="F24" s="166" t="b">
        <v>0</v>
      </c>
      <c r="G24" s="99" t="s">
        <v>149</v>
      </c>
      <c r="H24" s="122"/>
      <c r="I24" s="118" t="s">
        <v>8</v>
      </c>
      <c r="J24" s="16">
        <f>SUMIF(D24:G24,TRUE,E11:I11)*C24</f>
        <v>0</v>
      </c>
    </row>
    <row r="25" spans="1:10" ht="18" customHeight="1" x14ac:dyDescent="0.2">
      <c r="A25" s="10" t="s">
        <v>33</v>
      </c>
      <c r="B25" s="11" t="s">
        <v>225</v>
      </c>
      <c r="C25" s="16">
        <v>1</v>
      </c>
      <c r="D25" s="167" t="b">
        <v>0</v>
      </c>
      <c r="E25" s="67">
        <v>1</v>
      </c>
      <c r="F25" s="167" t="b">
        <v>0</v>
      </c>
      <c r="G25" s="104">
        <v>2</v>
      </c>
      <c r="H25" s="170" t="b">
        <v>0</v>
      </c>
      <c r="I25" s="101" t="s">
        <v>150</v>
      </c>
      <c r="J25" s="16">
        <f>SUMIF(D25:H25,TRUE,E11:I11)*C25</f>
        <v>0</v>
      </c>
    </row>
    <row r="26" spans="1:10" ht="18" customHeight="1" x14ac:dyDescent="0.2">
      <c r="A26" s="10" t="s">
        <v>34</v>
      </c>
      <c r="B26" s="11" t="s">
        <v>224</v>
      </c>
      <c r="C26" s="16">
        <v>1</v>
      </c>
      <c r="D26" s="191"/>
      <c r="E26" s="205">
        <f>I6</f>
        <v>0</v>
      </c>
      <c r="F26" s="145" t="s">
        <v>151</v>
      </c>
      <c r="G26" s="49"/>
      <c r="H26" s="146"/>
      <c r="I26" s="144"/>
      <c r="J26" s="16">
        <f>E26*C26</f>
        <v>0</v>
      </c>
    </row>
    <row r="27" spans="1:10" ht="17.149999999999999" customHeight="1" x14ac:dyDescent="0.2">
      <c r="A27" s="2"/>
      <c r="B27" s="24" t="s">
        <v>55</v>
      </c>
      <c r="C27" s="24"/>
      <c r="D27" s="24"/>
      <c r="E27" s="24"/>
      <c r="F27" s="24"/>
      <c r="G27" s="24"/>
      <c r="H27" s="24"/>
      <c r="I27" s="29" t="s">
        <v>15</v>
      </c>
      <c r="J27" s="48">
        <f ca="1">SUM(J12:J26)</f>
        <v>0</v>
      </c>
    </row>
    <row r="28" spans="1:10" ht="17.149999999999999" customHeight="1" x14ac:dyDescent="0.2">
      <c r="A28" s="50"/>
      <c r="I28" s="18" t="s">
        <v>228</v>
      </c>
      <c r="J28" s="153">
        <f ca="1">J27*1500</f>
        <v>0</v>
      </c>
    </row>
    <row r="29" spans="1:10" ht="17.149999999999999" customHeight="1" x14ac:dyDescent="0.2">
      <c r="A29" s="6"/>
      <c r="B29" s="5"/>
      <c r="C29" s="5"/>
      <c r="D29" s="5"/>
      <c r="E29" s="5"/>
      <c r="F29" s="5"/>
      <c r="G29" s="5"/>
      <c r="H29" s="5"/>
      <c r="I29" s="64" t="s">
        <v>227</v>
      </c>
      <c r="J29" s="152">
        <f ca="1">J28*C6*0.8</f>
        <v>0</v>
      </c>
    </row>
    <row r="30" spans="1:10" ht="11.25" customHeight="1" x14ac:dyDescent="0.2">
      <c r="I30" s="18"/>
    </row>
    <row r="31" spans="1:10" ht="11.25" customHeight="1" x14ac:dyDescent="0.2">
      <c r="G31" s="42"/>
      <c r="H31" s="42"/>
      <c r="I31" s="43"/>
      <c r="J31"/>
    </row>
    <row r="32" spans="1:10" ht="11.25" customHeight="1" x14ac:dyDescent="0.2"/>
    <row r="33" spans="2:9" ht="13.5" customHeight="1" x14ac:dyDescent="0.2">
      <c r="B33" s="44" t="s">
        <v>122</v>
      </c>
      <c r="C33" s="66" t="s">
        <v>123</v>
      </c>
      <c r="D33" s="66"/>
      <c r="E33" s="45"/>
      <c r="F33" s="45"/>
      <c r="G33" s="90"/>
      <c r="H33" s="90" t="s">
        <v>229</v>
      </c>
      <c r="I33" s="176" t="s">
        <v>43</v>
      </c>
    </row>
    <row r="34" spans="2:9" ht="13.5" customHeight="1" x14ac:dyDescent="0.2">
      <c r="G34" s="90"/>
      <c r="H34" s="90" t="s">
        <v>230</v>
      </c>
      <c r="I34" s="176" t="s">
        <v>43</v>
      </c>
    </row>
  </sheetData>
  <sheetProtection algorithmName="SHA-512" hashValue="7GTwnql0dvrO/F8sEN7Pymd4fYkcT4uaQjT/M/pZcx84qURDhNa5bJ7T8uQhueeRoY4L1Falxxd5ukNRhCxi2g==" saltValue="yHg4iZB9idafNaJcThZMGQ==" spinCount="100000" sheet="1" objects="1" scenarios="1"/>
  <protectedRanges>
    <protectedRange sqref="J6" name="範囲1"/>
  </protectedRanges>
  <mergeCells count="20">
    <mergeCell ref="A16:A17"/>
    <mergeCell ref="B16:B17"/>
    <mergeCell ref="D10:E10"/>
    <mergeCell ref="F10:G10"/>
    <mergeCell ref="H10:I10"/>
    <mergeCell ref="J10:J11"/>
    <mergeCell ref="E2:G2"/>
    <mergeCell ref="I4:I5"/>
    <mergeCell ref="B10:B11"/>
    <mergeCell ref="C10:C11"/>
    <mergeCell ref="B4:B5"/>
    <mergeCell ref="C6:D6"/>
    <mergeCell ref="C5:D5"/>
    <mergeCell ref="C4:D4"/>
    <mergeCell ref="E4:H4"/>
    <mergeCell ref="G5:H5"/>
    <mergeCell ref="G6:H6"/>
    <mergeCell ref="E5:F5"/>
    <mergeCell ref="E6:F6"/>
    <mergeCell ref="J4:J5"/>
  </mergeCells>
  <phoneticPr fontId="1"/>
  <dataValidations count="1">
    <dataValidation type="list" allowBlank="1" showInputMessage="1" showErrorMessage="1" sqref="J6" xr:uid="{7BB21ED9-06EE-49F6-9775-595D379AC6C1}">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3</xdr:col>
                    <xdr:colOff>19050</xdr:colOff>
                    <xdr:row>11</xdr:row>
                    <xdr:rowOff>12700</xdr:rowOff>
                  </from>
                  <to>
                    <xdr:col>3</xdr:col>
                    <xdr:colOff>266700</xdr:colOff>
                    <xdr:row>12</xdr:row>
                    <xdr:rowOff>12700</xdr:rowOff>
                  </to>
                </anchor>
              </controlPr>
            </control>
          </mc:Choice>
        </mc:AlternateContent>
        <mc:AlternateContent xmlns:mc="http://schemas.openxmlformats.org/markup-compatibility/2006">
          <mc:Choice Requires="x14">
            <control shapeId="2114" r:id="rId5" name="Check Box 66">
              <controlPr defaultSize="0" autoFill="0" autoLine="0" autoPict="0">
                <anchor moveWithCells="1">
                  <from>
                    <xdr:col>5</xdr:col>
                    <xdr:colOff>19050</xdr:colOff>
                    <xdr:row>11</xdr:row>
                    <xdr:rowOff>12700</xdr:rowOff>
                  </from>
                  <to>
                    <xdr:col>5</xdr:col>
                    <xdr:colOff>266700</xdr:colOff>
                    <xdr:row>12</xdr:row>
                    <xdr:rowOff>12700</xdr:rowOff>
                  </to>
                </anchor>
              </controlPr>
            </control>
          </mc:Choice>
        </mc:AlternateContent>
        <mc:AlternateContent xmlns:mc="http://schemas.openxmlformats.org/markup-compatibility/2006">
          <mc:Choice Requires="x14">
            <control shapeId="2115" r:id="rId6" name="Check Box 67">
              <controlPr defaultSize="0" autoFill="0" autoLine="0" autoPict="0">
                <anchor moveWithCells="1">
                  <from>
                    <xdr:col>7</xdr:col>
                    <xdr:colOff>19050</xdr:colOff>
                    <xdr:row>11</xdr:row>
                    <xdr:rowOff>12700</xdr:rowOff>
                  </from>
                  <to>
                    <xdr:col>7</xdr:col>
                    <xdr:colOff>266700</xdr:colOff>
                    <xdr:row>12</xdr:row>
                    <xdr:rowOff>12700</xdr:rowOff>
                  </to>
                </anchor>
              </controlPr>
            </control>
          </mc:Choice>
        </mc:AlternateContent>
        <mc:AlternateContent xmlns:mc="http://schemas.openxmlformats.org/markup-compatibility/2006">
          <mc:Choice Requires="x14">
            <control shapeId="2118" r:id="rId7" name="Check Box 70">
              <controlPr defaultSize="0" autoFill="0" autoLine="0" autoPict="0">
                <anchor moveWithCells="1">
                  <from>
                    <xdr:col>3</xdr:col>
                    <xdr:colOff>19050</xdr:colOff>
                    <xdr:row>14</xdr:row>
                    <xdr:rowOff>12700</xdr:rowOff>
                  </from>
                  <to>
                    <xdr:col>3</xdr:col>
                    <xdr:colOff>266700</xdr:colOff>
                    <xdr:row>15</xdr:row>
                    <xdr:rowOff>12700</xdr:rowOff>
                  </to>
                </anchor>
              </controlPr>
            </control>
          </mc:Choice>
        </mc:AlternateContent>
        <mc:AlternateContent xmlns:mc="http://schemas.openxmlformats.org/markup-compatibility/2006">
          <mc:Choice Requires="x14">
            <control shapeId="2128" r:id="rId8" name="Check Box 80">
              <controlPr defaultSize="0" autoFill="0" autoLine="0" autoPict="0">
                <anchor moveWithCells="1">
                  <from>
                    <xdr:col>5</xdr:col>
                    <xdr:colOff>19050</xdr:colOff>
                    <xdr:row>12</xdr:row>
                    <xdr:rowOff>12700</xdr:rowOff>
                  </from>
                  <to>
                    <xdr:col>5</xdr:col>
                    <xdr:colOff>266700</xdr:colOff>
                    <xdr:row>13</xdr:row>
                    <xdr:rowOff>12700</xdr:rowOff>
                  </to>
                </anchor>
              </controlPr>
            </control>
          </mc:Choice>
        </mc:AlternateContent>
        <mc:AlternateContent xmlns:mc="http://schemas.openxmlformats.org/markup-compatibility/2006">
          <mc:Choice Requires="x14">
            <control shapeId="2129" r:id="rId9" name="Check Box 81">
              <controlPr defaultSize="0" autoFill="0" autoLine="0" autoPict="0">
                <anchor moveWithCells="1">
                  <from>
                    <xdr:col>5</xdr:col>
                    <xdr:colOff>19050</xdr:colOff>
                    <xdr:row>13</xdr:row>
                    <xdr:rowOff>12700</xdr:rowOff>
                  </from>
                  <to>
                    <xdr:col>5</xdr:col>
                    <xdr:colOff>266700</xdr:colOff>
                    <xdr:row>14</xdr:row>
                    <xdr:rowOff>12700</xdr:rowOff>
                  </to>
                </anchor>
              </controlPr>
            </control>
          </mc:Choice>
        </mc:AlternateContent>
        <mc:AlternateContent xmlns:mc="http://schemas.openxmlformats.org/markup-compatibility/2006">
          <mc:Choice Requires="x14">
            <control shapeId="2131" r:id="rId10" name="Check Box 83">
              <controlPr defaultSize="0" autoFill="0" autoLine="0" autoPict="0">
                <anchor moveWithCells="1">
                  <from>
                    <xdr:col>5</xdr:col>
                    <xdr:colOff>19050</xdr:colOff>
                    <xdr:row>15</xdr:row>
                    <xdr:rowOff>12700</xdr:rowOff>
                  </from>
                  <to>
                    <xdr:col>5</xdr:col>
                    <xdr:colOff>266700</xdr:colOff>
                    <xdr:row>16</xdr:row>
                    <xdr:rowOff>12700</xdr:rowOff>
                  </to>
                </anchor>
              </controlPr>
            </control>
          </mc:Choice>
        </mc:AlternateContent>
        <mc:AlternateContent xmlns:mc="http://schemas.openxmlformats.org/markup-compatibility/2006">
          <mc:Choice Requires="x14">
            <control shapeId="2132" r:id="rId11" name="Check Box 84">
              <controlPr defaultSize="0" autoFill="0" autoLine="0" autoPict="0">
                <anchor moveWithCells="1">
                  <from>
                    <xdr:col>7</xdr:col>
                    <xdr:colOff>19050</xdr:colOff>
                    <xdr:row>12</xdr:row>
                    <xdr:rowOff>12700</xdr:rowOff>
                  </from>
                  <to>
                    <xdr:col>7</xdr:col>
                    <xdr:colOff>266700</xdr:colOff>
                    <xdr:row>13</xdr:row>
                    <xdr:rowOff>12700</xdr:rowOff>
                  </to>
                </anchor>
              </controlPr>
            </control>
          </mc:Choice>
        </mc:AlternateContent>
        <mc:AlternateContent xmlns:mc="http://schemas.openxmlformats.org/markup-compatibility/2006">
          <mc:Choice Requires="x14">
            <control shapeId="2133" r:id="rId12" name="Check Box 85">
              <controlPr defaultSize="0" autoFill="0" autoLine="0" autoPict="0">
                <anchor moveWithCells="1">
                  <from>
                    <xdr:col>7</xdr:col>
                    <xdr:colOff>19050</xdr:colOff>
                    <xdr:row>13</xdr:row>
                    <xdr:rowOff>12700</xdr:rowOff>
                  </from>
                  <to>
                    <xdr:col>7</xdr:col>
                    <xdr:colOff>266700</xdr:colOff>
                    <xdr:row>14</xdr:row>
                    <xdr:rowOff>12700</xdr:rowOff>
                  </to>
                </anchor>
              </controlPr>
            </control>
          </mc:Choice>
        </mc:AlternateContent>
        <mc:AlternateContent xmlns:mc="http://schemas.openxmlformats.org/markup-compatibility/2006">
          <mc:Choice Requires="x14">
            <control shapeId="2134" r:id="rId13" name="Check Box 86">
              <controlPr defaultSize="0" autoFill="0" autoLine="0" autoPict="0">
                <anchor moveWithCells="1">
                  <from>
                    <xdr:col>7</xdr:col>
                    <xdr:colOff>19050</xdr:colOff>
                    <xdr:row>15</xdr:row>
                    <xdr:rowOff>12700</xdr:rowOff>
                  </from>
                  <to>
                    <xdr:col>7</xdr:col>
                    <xdr:colOff>266700</xdr:colOff>
                    <xdr:row>16</xdr:row>
                    <xdr:rowOff>12700</xdr:rowOff>
                  </to>
                </anchor>
              </controlPr>
            </control>
          </mc:Choice>
        </mc:AlternateContent>
        <mc:AlternateContent xmlns:mc="http://schemas.openxmlformats.org/markup-compatibility/2006">
          <mc:Choice Requires="x14">
            <control shapeId="2135" r:id="rId14" name="Check Box 87">
              <controlPr defaultSize="0" autoFill="0" autoLine="0" autoPict="0">
                <anchor moveWithCells="1">
                  <from>
                    <xdr:col>5</xdr:col>
                    <xdr:colOff>19050</xdr:colOff>
                    <xdr:row>17</xdr:row>
                    <xdr:rowOff>12700</xdr:rowOff>
                  </from>
                  <to>
                    <xdr:col>5</xdr:col>
                    <xdr:colOff>266700</xdr:colOff>
                    <xdr:row>18</xdr:row>
                    <xdr:rowOff>12700</xdr:rowOff>
                  </to>
                </anchor>
              </controlPr>
            </control>
          </mc:Choice>
        </mc:AlternateContent>
        <mc:AlternateContent xmlns:mc="http://schemas.openxmlformats.org/markup-compatibility/2006">
          <mc:Choice Requires="x14">
            <control shapeId="2136" r:id="rId15" name="Check Box 88">
              <controlPr defaultSize="0" autoFill="0" autoLine="0" autoPict="0">
                <anchor moveWithCells="1">
                  <from>
                    <xdr:col>5</xdr:col>
                    <xdr:colOff>19050</xdr:colOff>
                    <xdr:row>18</xdr:row>
                    <xdr:rowOff>12700</xdr:rowOff>
                  </from>
                  <to>
                    <xdr:col>5</xdr:col>
                    <xdr:colOff>266700</xdr:colOff>
                    <xdr:row>19</xdr:row>
                    <xdr:rowOff>12700</xdr:rowOff>
                  </to>
                </anchor>
              </controlPr>
            </control>
          </mc:Choice>
        </mc:AlternateContent>
        <mc:AlternateContent xmlns:mc="http://schemas.openxmlformats.org/markup-compatibility/2006">
          <mc:Choice Requires="x14">
            <control shapeId="2137" r:id="rId16" name="Check Box 89">
              <controlPr defaultSize="0" autoFill="0" autoLine="0" autoPict="0">
                <anchor moveWithCells="1">
                  <from>
                    <xdr:col>5</xdr:col>
                    <xdr:colOff>19050</xdr:colOff>
                    <xdr:row>19</xdr:row>
                    <xdr:rowOff>12700</xdr:rowOff>
                  </from>
                  <to>
                    <xdr:col>5</xdr:col>
                    <xdr:colOff>266700</xdr:colOff>
                    <xdr:row>20</xdr:row>
                    <xdr:rowOff>12700</xdr:rowOff>
                  </to>
                </anchor>
              </controlPr>
            </control>
          </mc:Choice>
        </mc:AlternateContent>
        <mc:AlternateContent xmlns:mc="http://schemas.openxmlformats.org/markup-compatibility/2006">
          <mc:Choice Requires="x14">
            <control shapeId="2138" r:id="rId17" name="Check Box 90">
              <controlPr defaultSize="0" autoFill="0" autoLine="0" autoPict="0">
                <anchor moveWithCells="1">
                  <from>
                    <xdr:col>5</xdr:col>
                    <xdr:colOff>19050</xdr:colOff>
                    <xdr:row>20</xdr:row>
                    <xdr:rowOff>12700</xdr:rowOff>
                  </from>
                  <to>
                    <xdr:col>5</xdr:col>
                    <xdr:colOff>266700</xdr:colOff>
                    <xdr:row>21</xdr:row>
                    <xdr:rowOff>12700</xdr:rowOff>
                  </to>
                </anchor>
              </controlPr>
            </control>
          </mc:Choice>
        </mc:AlternateContent>
        <mc:AlternateContent xmlns:mc="http://schemas.openxmlformats.org/markup-compatibility/2006">
          <mc:Choice Requires="x14">
            <control shapeId="2139" r:id="rId18" name="Check Box 91">
              <controlPr defaultSize="0" autoFill="0" autoLine="0" autoPict="0">
                <anchor moveWithCells="1">
                  <from>
                    <xdr:col>7</xdr:col>
                    <xdr:colOff>19050</xdr:colOff>
                    <xdr:row>20</xdr:row>
                    <xdr:rowOff>12700</xdr:rowOff>
                  </from>
                  <to>
                    <xdr:col>7</xdr:col>
                    <xdr:colOff>266700</xdr:colOff>
                    <xdr:row>21</xdr:row>
                    <xdr:rowOff>12700</xdr:rowOff>
                  </to>
                </anchor>
              </controlPr>
            </control>
          </mc:Choice>
        </mc:AlternateContent>
        <mc:AlternateContent xmlns:mc="http://schemas.openxmlformats.org/markup-compatibility/2006">
          <mc:Choice Requires="x14">
            <control shapeId="2140" r:id="rId19" name="Check Box 92">
              <controlPr defaultSize="0" autoFill="0" autoLine="0" autoPict="0">
                <anchor moveWithCells="1">
                  <from>
                    <xdr:col>7</xdr:col>
                    <xdr:colOff>19050</xdr:colOff>
                    <xdr:row>19</xdr:row>
                    <xdr:rowOff>12700</xdr:rowOff>
                  </from>
                  <to>
                    <xdr:col>7</xdr:col>
                    <xdr:colOff>266700</xdr:colOff>
                    <xdr:row>20</xdr:row>
                    <xdr:rowOff>12700</xdr:rowOff>
                  </to>
                </anchor>
              </controlPr>
            </control>
          </mc:Choice>
        </mc:AlternateContent>
        <mc:AlternateContent xmlns:mc="http://schemas.openxmlformats.org/markup-compatibility/2006">
          <mc:Choice Requires="x14">
            <control shapeId="2142" r:id="rId20" name="Check Box 94">
              <controlPr defaultSize="0" autoFill="0" autoLine="0" autoPict="0">
                <anchor moveWithCells="1">
                  <from>
                    <xdr:col>7</xdr:col>
                    <xdr:colOff>19050</xdr:colOff>
                    <xdr:row>17</xdr:row>
                    <xdr:rowOff>12700</xdr:rowOff>
                  </from>
                  <to>
                    <xdr:col>7</xdr:col>
                    <xdr:colOff>266700</xdr:colOff>
                    <xdr:row>18</xdr:row>
                    <xdr:rowOff>12700</xdr:rowOff>
                  </to>
                </anchor>
              </controlPr>
            </control>
          </mc:Choice>
        </mc:AlternateContent>
        <mc:AlternateContent xmlns:mc="http://schemas.openxmlformats.org/markup-compatibility/2006">
          <mc:Choice Requires="x14">
            <control shapeId="2143" r:id="rId21" name="Check Box 95">
              <controlPr defaultSize="0" autoFill="0" autoLine="0" autoPict="0">
                <anchor moveWithCells="1">
                  <from>
                    <xdr:col>5</xdr:col>
                    <xdr:colOff>19050</xdr:colOff>
                    <xdr:row>23</xdr:row>
                    <xdr:rowOff>12700</xdr:rowOff>
                  </from>
                  <to>
                    <xdr:col>5</xdr:col>
                    <xdr:colOff>266700</xdr:colOff>
                    <xdr:row>24</xdr:row>
                    <xdr:rowOff>12700</xdr:rowOff>
                  </to>
                </anchor>
              </controlPr>
            </control>
          </mc:Choice>
        </mc:AlternateContent>
        <mc:AlternateContent xmlns:mc="http://schemas.openxmlformats.org/markup-compatibility/2006">
          <mc:Choice Requires="x14">
            <control shapeId="2144" r:id="rId22" name="Check Box 96">
              <controlPr defaultSize="0" autoFill="0" autoLine="0" autoPict="0">
                <anchor moveWithCells="1">
                  <from>
                    <xdr:col>5</xdr:col>
                    <xdr:colOff>19050</xdr:colOff>
                    <xdr:row>24</xdr:row>
                    <xdr:rowOff>12700</xdr:rowOff>
                  </from>
                  <to>
                    <xdr:col>5</xdr:col>
                    <xdr:colOff>266700</xdr:colOff>
                    <xdr:row>25</xdr:row>
                    <xdr:rowOff>12700</xdr:rowOff>
                  </to>
                </anchor>
              </controlPr>
            </control>
          </mc:Choice>
        </mc:AlternateContent>
        <mc:AlternateContent xmlns:mc="http://schemas.openxmlformats.org/markup-compatibility/2006">
          <mc:Choice Requires="x14">
            <control shapeId="2145" r:id="rId23" name="Check Box 97">
              <controlPr defaultSize="0" autoFill="0" autoLine="0" autoPict="0">
                <anchor moveWithCells="1">
                  <from>
                    <xdr:col>7</xdr:col>
                    <xdr:colOff>19050</xdr:colOff>
                    <xdr:row>24</xdr:row>
                    <xdr:rowOff>12700</xdr:rowOff>
                  </from>
                  <to>
                    <xdr:col>7</xdr:col>
                    <xdr:colOff>266700</xdr:colOff>
                    <xdr:row>25</xdr:row>
                    <xdr:rowOff>12700</xdr:rowOff>
                  </to>
                </anchor>
              </controlPr>
            </control>
          </mc:Choice>
        </mc:AlternateContent>
        <mc:AlternateContent xmlns:mc="http://schemas.openxmlformats.org/markup-compatibility/2006">
          <mc:Choice Requires="x14">
            <control shapeId="2146" r:id="rId24" name="Check Box 98">
              <controlPr defaultSize="0" autoFill="0" autoLine="0" autoPict="0">
                <anchor moveWithCells="1">
                  <from>
                    <xdr:col>3</xdr:col>
                    <xdr:colOff>19050</xdr:colOff>
                    <xdr:row>12</xdr:row>
                    <xdr:rowOff>12700</xdr:rowOff>
                  </from>
                  <to>
                    <xdr:col>3</xdr:col>
                    <xdr:colOff>266700</xdr:colOff>
                    <xdr:row>13</xdr:row>
                    <xdr:rowOff>12700</xdr:rowOff>
                  </to>
                </anchor>
              </controlPr>
            </control>
          </mc:Choice>
        </mc:AlternateContent>
        <mc:AlternateContent xmlns:mc="http://schemas.openxmlformats.org/markup-compatibility/2006">
          <mc:Choice Requires="x14">
            <control shapeId="2147" r:id="rId25" name="Check Box 99">
              <controlPr defaultSize="0" autoFill="0" autoLine="0" autoPict="0">
                <anchor moveWithCells="1">
                  <from>
                    <xdr:col>3</xdr:col>
                    <xdr:colOff>19050</xdr:colOff>
                    <xdr:row>13</xdr:row>
                    <xdr:rowOff>12700</xdr:rowOff>
                  </from>
                  <to>
                    <xdr:col>3</xdr:col>
                    <xdr:colOff>266700</xdr:colOff>
                    <xdr:row>14</xdr:row>
                    <xdr:rowOff>12700</xdr:rowOff>
                  </to>
                </anchor>
              </controlPr>
            </control>
          </mc:Choice>
        </mc:AlternateContent>
        <mc:AlternateContent xmlns:mc="http://schemas.openxmlformats.org/markup-compatibility/2006">
          <mc:Choice Requires="x14">
            <control shapeId="2149" r:id="rId26" name="Check Box 101">
              <controlPr defaultSize="0" autoFill="0" autoLine="0" autoPict="0">
                <anchor moveWithCells="1">
                  <from>
                    <xdr:col>3</xdr:col>
                    <xdr:colOff>19050</xdr:colOff>
                    <xdr:row>15</xdr:row>
                    <xdr:rowOff>12700</xdr:rowOff>
                  </from>
                  <to>
                    <xdr:col>3</xdr:col>
                    <xdr:colOff>266700</xdr:colOff>
                    <xdr:row>16</xdr:row>
                    <xdr:rowOff>12700</xdr:rowOff>
                  </to>
                </anchor>
              </controlPr>
            </control>
          </mc:Choice>
        </mc:AlternateContent>
        <mc:AlternateContent xmlns:mc="http://schemas.openxmlformats.org/markup-compatibility/2006">
          <mc:Choice Requires="x14">
            <control shapeId="2153" r:id="rId27" name="Check Box 105">
              <controlPr defaultSize="0" autoFill="0" autoLine="0" autoPict="0">
                <anchor moveWithCells="1">
                  <from>
                    <xdr:col>3</xdr:col>
                    <xdr:colOff>19050</xdr:colOff>
                    <xdr:row>17</xdr:row>
                    <xdr:rowOff>12700</xdr:rowOff>
                  </from>
                  <to>
                    <xdr:col>3</xdr:col>
                    <xdr:colOff>266700</xdr:colOff>
                    <xdr:row>18</xdr:row>
                    <xdr:rowOff>12700</xdr:rowOff>
                  </to>
                </anchor>
              </controlPr>
            </control>
          </mc:Choice>
        </mc:AlternateContent>
        <mc:AlternateContent xmlns:mc="http://schemas.openxmlformats.org/markup-compatibility/2006">
          <mc:Choice Requires="x14">
            <control shapeId="2157" r:id="rId28" name="Check Box 109">
              <controlPr defaultSize="0" autoFill="0" autoLine="0" autoPict="0">
                <anchor moveWithCells="1">
                  <from>
                    <xdr:col>3</xdr:col>
                    <xdr:colOff>19050</xdr:colOff>
                    <xdr:row>18</xdr:row>
                    <xdr:rowOff>12700</xdr:rowOff>
                  </from>
                  <to>
                    <xdr:col>3</xdr:col>
                    <xdr:colOff>266700</xdr:colOff>
                    <xdr:row>19</xdr:row>
                    <xdr:rowOff>12700</xdr:rowOff>
                  </to>
                </anchor>
              </controlPr>
            </control>
          </mc:Choice>
        </mc:AlternateContent>
        <mc:AlternateContent xmlns:mc="http://schemas.openxmlformats.org/markup-compatibility/2006">
          <mc:Choice Requires="x14">
            <control shapeId="2161" r:id="rId29" name="Check Box 113">
              <controlPr defaultSize="0" autoFill="0" autoLine="0" autoPict="0">
                <anchor moveWithCells="1">
                  <from>
                    <xdr:col>3</xdr:col>
                    <xdr:colOff>19050</xdr:colOff>
                    <xdr:row>19</xdr:row>
                    <xdr:rowOff>12700</xdr:rowOff>
                  </from>
                  <to>
                    <xdr:col>3</xdr:col>
                    <xdr:colOff>266700</xdr:colOff>
                    <xdr:row>20</xdr:row>
                    <xdr:rowOff>12700</xdr:rowOff>
                  </to>
                </anchor>
              </controlPr>
            </control>
          </mc:Choice>
        </mc:AlternateContent>
        <mc:AlternateContent xmlns:mc="http://schemas.openxmlformats.org/markup-compatibility/2006">
          <mc:Choice Requires="x14">
            <control shapeId="2165" r:id="rId30" name="Check Box 117">
              <controlPr defaultSize="0" autoFill="0" autoLine="0" autoPict="0">
                <anchor moveWithCells="1">
                  <from>
                    <xdr:col>3</xdr:col>
                    <xdr:colOff>19050</xdr:colOff>
                    <xdr:row>20</xdr:row>
                    <xdr:rowOff>12700</xdr:rowOff>
                  </from>
                  <to>
                    <xdr:col>3</xdr:col>
                    <xdr:colOff>266700</xdr:colOff>
                    <xdr:row>21</xdr:row>
                    <xdr:rowOff>12700</xdr:rowOff>
                  </to>
                </anchor>
              </controlPr>
            </control>
          </mc:Choice>
        </mc:AlternateContent>
        <mc:AlternateContent xmlns:mc="http://schemas.openxmlformats.org/markup-compatibility/2006">
          <mc:Choice Requires="x14">
            <control shapeId="2169" r:id="rId31" name="Check Box 121">
              <controlPr defaultSize="0" autoFill="0" autoLine="0" autoPict="0">
                <anchor moveWithCells="1">
                  <from>
                    <xdr:col>3</xdr:col>
                    <xdr:colOff>19050</xdr:colOff>
                    <xdr:row>21</xdr:row>
                    <xdr:rowOff>12700</xdr:rowOff>
                  </from>
                  <to>
                    <xdr:col>3</xdr:col>
                    <xdr:colOff>266700</xdr:colOff>
                    <xdr:row>22</xdr:row>
                    <xdr:rowOff>12700</xdr:rowOff>
                  </to>
                </anchor>
              </controlPr>
            </control>
          </mc:Choice>
        </mc:AlternateContent>
        <mc:AlternateContent xmlns:mc="http://schemas.openxmlformats.org/markup-compatibility/2006">
          <mc:Choice Requires="x14">
            <control shapeId="2177" r:id="rId32" name="Check Box 129">
              <controlPr defaultSize="0" autoFill="0" autoLine="0" autoPict="0">
                <anchor moveWithCells="1">
                  <from>
                    <xdr:col>3</xdr:col>
                    <xdr:colOff>19050</xdr:colOff>
                    <xdr:row>23</xdr:row>
                    <xdr:rowOff>12700</xdr:rowOff>
                  </from>
                  <to>
                    <xdr:col>3</xdr:col>
                    <xdr:colOff>266700</xdr:colOff>
                    <xdr:row>24</xdr:row>
                    <xdr:rowOff>12700</xdr:rowOff>
                  </to>
                </anchor>
              </controlPr>
            </control>
          </mc:Choice>
        </mc:AlternateContent>
        <mc:AlternateContent xmlns:mc="http://schemas.openxmlformats.org/markup-compatibility/2006">
          <mc:Choice Requires="x14">
            <control shapeId="2179" r:id="rId33" name="Check Box 131">
              <controlPr defaultSize="0" autoFill="0" autoLine="0" autoPict="0">
                <anchor moveWithCells="1">
                  <from>
                    <xdr:col>3</xdr:col>
                    <xdr:colOff>19050</xdr:colOff>
                    <xdr:row>24</xdr:row>
                    <xdr:rowOff>12700</xdr:rowOff>
                  </from>
                  <to>
                    <xdr:col>3</xdr:col>
                    <xdr:colOff>266700</xdr:colOff>
                    <xdr:row>25</xdr:row>
                    <xdr:rowOff>12700</xdr:rowOff>
                  </to>
                </anchor>
              </controlPr>
            </control>
          </mc:Choice>
        </mc:AlternateContent>
        <mc:AlternateContent xmlns:mc="http://schemas.openxmlformats.org/markup-compatibility/2006">
          <mc:Choice Requires="x14">
            <control shapeId="2180" r:id="rId34" name="Check Box 132">
              <controlPr defaultSize="0" autoFill="0" autoLine="0" autoPict="0">
                <anchor moveWithCells="1">
                  <from>
                    <xdr:col>7</xdr:col>
                    <xdr:colOff>19050</xdr:colOff>
                    <xdr:row>22</xdr:row>
                    <xdr:rowOff>12700</xdr:rowOff>
                  </from>
                  <to>
                    <xdr:col>7</xdr:col>
                    <xdr:colOff>266700</xdr:colOff>
                    <xdr:row>23</xdr:row>
                    <xdr:rowOff>12700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H53"/>
  <sheetViews>
    <sheetView workbookViewId="0">
      <selection activeCell="D3" sqref="D3"/>
    </sheetView>
  </sheetViews>
  <sheetFormatPr defaultColWidth="9" defaultRowHeight="11" x14ac:dyDescent="0.2"/>
  <cols>
    <col min="1" max="1" width="2.6328125" style="1" customWidth="1"/>
    <col min="2" max="2" width="20.6328125" style="1" customWidth="1"/>
    <col min="3" max="3" width="10.6328125" style="1" customWidth="1"/>
    <col min="4" max="5" width="18.08984375" style="1" customWidth="1"/>
    <col min="6" max="6" width="15.6328125" style="1" customWidth="1"/>
    <col min="7" max="7" width="12.6328125" style="1" customWidth="1"/>
    <col min="8" max="16384" width="9" style="1"/>
  </cols>
  <sheetData>
    <row r="1" spans="1:8" ht="15" customHeight="1" x14ac:dyDescent="0.2">
      <c r="B1" s="1" t="s">
        <v>221</v>
      </c>
      <c r="C1" s="33"/>
      <c r="D1" s="34"/>
      <c r="E1" s="35"/>
      <c r="F1" s="26" t="s">
        <v>42</v>
      </c>
      <c r="G1" s="177"/>
      <c r="H1"/>
    </row>
    <row r="2" spans="1:8" ht="18" customHeight="1" x14ac:dyDescent="0.2">
      <c r="C2" s="31"/>
      <c r="D2" s="224" t="s">
        <v>234</v>
      </c>
      <c r="E2" s="225"/>
      <c r="F2" s="20"/>
      <c r="G2" s="182"/>
      <c r="H2"/>
    </row>
    <row r="3" spans="1:8" ht="11.25" customHeight="1" x14ac:dyDescent="0.2">
      <c r="C3" s="31"/>
      <c r="D3" s="196"/>
      <c r="E3" s="91"/>
      <c r="F3" s="20"/>
      <c r="G3" s="182"/>
      <c r="H3"/>
    </row>
    <row r="4" spans="1:8" ht="11.25" customHeight="1" x14ac:dyDescent="0.2">
      <c r="B4" s="1" t="s">
        <v>233</v>
      </c>
      <c r="C4" s="31"/>
      <c r="D4" s="196"/>
      <c r="E4" s="91"/>
      <c r="F4" s="20"/>
      <c r="G4" s="182"/>
      <c r="H4"/>
    </row>
    <row r="5" spans="1:8" ht="11.25" customHeight="1" x14ac:dyDescent="0.2">
      <c r="B5" s="1" t="s">
        <v>210</v>
      </c>
      <c r="C5" s="31"/>
      <c r="D5" s="32"/>
      <c r="E5"/>
      <c r="F5" s="20"/>
      <c r="H5"/>
    </row>
    <row r="6" spans="1:8" ht="13.5" customHeight="1" x14ac:dyDescent="0.2">
      <c r="B6" s="234" t="s">
        <v>48</v>
      </c>
      <c r="C6" s="19" t="s">
        <v>159</v>
      </c>
      <c r="D6" s="254" t="s">
        <v>49</v>
      </c>
      <c r="E6" s="255"/>
      <c r="F6" s="222" t="s">
        <v>283</v>
      </c>
      <c r="G6" s="222" t="s">
        <v>281</v>
      </c>
      <c r="H6"/>
    </row>
    <row r="7" spans="1:8" ht="13" x14ac:dyDescent="0.2">
      <c r="B7" s="235"/>
      <c r="C7" s="129" t="s">
        <v>160</v>
      </c>
      <c r="D7" s="36" t="s">
        <v>46</v>
      </c>
      <c r="E7" s="37" t="s">
        <v>47</v>
      </c>
      <c r="F7" s="217"/>
      <c r="G7" s="213"/>
      <c r="H7"/>
    </row>
    <row r="8" spans="1:8" ht="18" customHeight="1" x14ac:dyDescent="0.2">
      <c r="B8" s="178"/>
      <c r="C8" s="179"/>
      <c r="D8" s="180"/>
      <c r="E8" s="181"/>
      <c r="F8" s="204"/>
      <c r="G8" s="203"/>
      <c r="H8"/>
    </row>
    <row r="9" spans="1:8" ht="11.25" customHeight="1" x14ac:dyDescent="0.2">
      <c r="D9" s="20"/>
      <c r="E9" s="20"/>
      <c r="F9" s="20"/>
      <c r="G9"/>
      <c r="H9"/>
    </row>
    <row r="10" spans="1:8" ht="18" customHeight="1" x14ac:dyDescent="0.2">
      <c r="B10" s="60" t="s">
        <v>56</v>
      </c>
    </row>
    <row r="11" spans="1:8" ht="18" customHeight="1" x14ac:dyDescent="0.2">
      <c r="B11" s="55" t="s">
        <v>57</v>
      </c>
      <c r="C11" s="250" t="s">
        <v>191</v>
      </c>
      <c r="D11" s="251"/>
      <c r="E11" s="251"/>
      <c r="F11" s="256"/>
      <c r="G11" s="186"/>
    </row>
    <row r="12" spans="1:8" ht="18" customHeight="1" x14ac:dyDescent="0.2">
      <c r="B12" s="55" t="s">
        <v>232</v>
      </c>
      <c r="C12" s="250" t="s">
        <v>220</v>
      </c>
      <c r="D12" s="251"/>
      <c r="E12" s="251"/>
      <c r="F12" s="251"/>
      <c r="G12" s="154">
        <f ca="1">'試験薬管理費ポイント算出表 （様式3-2）'!J29</f>
        <v>0</v>
      </c>
    </row>
    <row r="13" spans="1:8" ht="18" customHeight="1" x14ac:dyDescent="0.2">
      <c r="B13" s="55" t="s">
        <v>289</v>
      </c>
      <c r="C13" s="199" t="s">
        <v>296</v>
      </c>
      <c r="D13" s="200"/>
      <c r="E13" s="200"/>
      <c r="F13" s="200"/>
      <c r="G13" s="206">
        <v>150000</v>
      </c>
    </row>
    <row r="14" spans="1:8" ht="18" customHeight="1" x14ac:dyDescent="0.2">
      <c r="B14" s="55" t="s">
        <v>303</v>
      </c>
      <c r="C14" s="199" t="s">
        <v>290</v>
      </c>
      <c r="D14" s="200"/>
      <c r="E14" s="200"/>
      <c r="F14" s="200"/>
      <c r="G14" s="154">
        <f>F8*10000</f>
        <v>0</v>
      </c>
    </row>
    <row r="15" spans="1:8" ht="18" customHeight="1" x14ac:dyDescent="0.2">
      <c r="B15" s="55" t="s">
        <v>291</v>
      </c>
      <c r="C15" s="250" t="s">
        <v>293</v>
      </c>
      <c r="D15" s="251"/>
      <c r="E15" s="251"/>
      <c r="F15" s="251"/>
      <c r="G15" s="154">
        <f ca="1">(G12+G13+G14)*0.2</f>
        <v>30000</v>
      </c>
    </row>
    <row r="16" spans="1:8" ht="18" customHeight="1" thickBot="1" x14ac:dyDescent="0.25">
      <c r="A16" s="20"/>
      <c r="B16" s="56" t="s">
        <v>292</v>
      </c>
      <c r="C16" s="250" t="s">
        <v>294</v>
      </c>
      <c r="D16" s="251"/>
      <c r="E16" s="251"/>
      <c r="F16" s="251"/>
      <c r="G16" s="155">
        <f ca="1">(G12+G13+G14+G15)*0.3</f>
        <v>54000</v>
      </c>
    </row>
    <row r="17" spans="1:7" ht="18" customHeight="1" thickBot="1" x14ac:dyDescent="0.25">
      <c r="A17" s="20"/>
      <c r="B17" s="89"/>
      <c r="C17" s="20"/>
      <c r="D17" s="47"/>
      <c r="E17" s="47"/>
      <c r="F17" s="57" t="s">
        <v>58</v>
      </c>
      <c r="G17" s="156">
        <f ca="1">SUM(G11:G16)</f>
        <v>234000</v>
      </c>
    </row>
    <row r="18" spans="1:7" ht="11.25" customHeight="1" x14ac:dyDescent="0.2">
      <c r="A18" s="20"/>
      <c r="C18" s="20"/>
      <c r="D18" s="51"/>
      <c r="E18" s="51"/>
      <c r="F18" s="51"/>
      <c r="G18" s="20"/>
    </row>
    <row r="19" spans="1:7" ht="18" customHeight="1" x14ac:dyDescent="0.2">
      <c r="A19" s="20"/>
      <c r="B19" s="61" t="s">
        <v>59</v>
      </c>
      <c r="C19" s="20"/>
      <c r="D19" s="47"/>
      <c r="E19" s="47"/>
      <c r="F19" s="52"/>
      <c r="G19" s="20"/>
    </row>
    <row r="20" spans="1:7" ht="18" customHeight="1" x14ac:dyDescent="0.2">
      <c r="A20" s="20"/>
      <c r="B20" s="58" t="s">
        <v>64</v>
      </c>
      <c r="C20" s="20"/>
      <c r="D20" s="47"/>
      <c r="E20" s="47"/>
      <c r="F20" s="52"/>
      <c r="G20" s="20"/>
    </row>
    <row r="21" spans="1:7" ht="18" customHeight="1" x14ac:dyDescent="0.2">
      <c r="A21" s="20"/>
      <c r="B21" s="56" t="s">
        <v>60</v>
      </c>
      <c r="C21" s="252" t="s">
        <v>219</v>
      </c>
      <c r="D21" s="211"/>
      <c r="E21" s="211"/>
      <c r="F21" s="253"/>
      <c r="G21" s="154">
        <f ca="1">'研究費ポイント算出表（様式3-1）'!J32</f>
        <v>0</v>
      </c>
    </row>
    <row r="22" spans="1:7" ht="18" customHeight="1" x14ac:dyDescent="0.2">
      <c r="A22" s="20"/>
      <c r="B22" s="56" t="s">
        <v>61</v>
      </c>
      <c r="C22" s="252" t="s">
        <v>63</v>
      </c>
      <c r="D22" s="211"/>
      <c r="E22" s="211"/>
      <c r="F22" s="253"/>
      <c r="G22" s="154">
        <f ca="1">G21*0.2</f>
        <v>0</v>
      </c>
    </row>
    <row r="23" spans="1:7" ht="18" customHeight="1" thickBot="1" x14ac:dyDescent="0.25">
      <c r="A23" s="20"/>
      <c r="B23" s="56" t="s">
        <v>62</v>
      </c>
      <c r="C23" s="252" t="s">
        <v>295</v>
      </c>
      <c r="D23" s="211"/>
      <c r="E23" s="211"/>
      <c r="F23" s="253"/>
      <c r="G23" s="155">
        <f ca="1">(G21+G22)*0.3</f>
        <v>0</v>
      </c>
    </row>
    <row r="24" spans="1:7" ht="18" customHeight="1" thickBot="1" x14ac:dyDescent="0.25">
      <c r="A24" s="20"/>
      <c r="B24" s="89" t="s">
        <v>118</v>
      </c>
      <c r="C24" s="20"/>
      <c r="D24" s="47"/>
      <c r="E24" s="53"/>
      <c r="F24" s="57" t="s">
        <v>73</v>
      </c>
      <c r="G24" s="156">
        <f ca="1">SUM(G21:G23)</f>
        <v>0</v>
      </c>
    </row>
    <row r="25" spans="1:7" ht="15" customHeight="1" x14ac:dyDescent="0.2">
      <c r="A25" s="20"/>
      <c r="B25" s="63" t="s">
        <v>74</v>
      </c>
      <c r="C25" s="26" t="s">
        <v>67</v>
      </c>
      <c r="D25" s="62" t="s">
        <v>68</v>
      </c>
      <c r="E25" s="53"/>
      <c r="F25" s="57"/>
      <c r="G25" s="20"/>
    </row>
    <row r="26" spans="1:7" ht="15" customHeight="1" x14ac:dyDescent="0.2">
      <c r="A26" s="20"/>
      <c r="B26" s="26" t="s">
        <v>235</v>
      </c>
      <c r="C26" s="183"/>
      <c r="D26" s="184"/>
      <c r="E26" s="53"/>
      <c r="F26" s="57"/>
      <c r="G26" s="20"/>
    </row>
    <row r="27" spans="1:7" ht="15" customHeight="1" x14ac:dyDescent="0.2">
      <c r="A27" s="20"/>
      <c r="B27" s="158" t="s">
        <v>119</v>
      </c>
      <c r="C27" s="183"/>
      <c r="D27" s="184"/>
      <c r="E27" s="53"/>
      <c r="F27" s="57"/>
      <c r="G27" s="20"/>
    </row>
    <row r="28" spans="1:7" ht="15" customHeight="1" x14ac:dyDescent="0.2">
      <c r="A28" s="20"/>
      <c r="B28" s="158"/>
      <c r="C28" s="183"/>
      <c r="D28" s="184"/>
      <c r="E28" s="53"/>
      <c r="F28" s="57"/>
      <c r="G28" s="20"/>
    </row>
    <row r="29" spans="1:7" ht="15" customHeight="1" x14ac:dyDescent="0.2">
      <c r="A29" s="20"/>
      <c r="B29" s="158"/>
      <c r="C29" s="183"/>
      <c r="D29" s="184"/>
      <c r="E29" s="197" t="s">
        <v>265</v>
      </c>
      <c r="F29" s="57"/>
      <c r="G29" s="20"/>
    </row>
    <row r="30" spans="1:7" ht="15" customHeight="1" x14ac:dyDescent="0.2">
      <c r="A30" s="20"/>
      <c r="B30" s="158"/>
      <c r="C30" s="183"/>
      <c r="D30" s="184"/>
      <c r="E30" s="198">
        <f>SUM(D26:D30)</f>
        <v>0</v>
      </c>
      <c r="F30" s="57"/>
      <c r="G30" s="20"/>
    </row>
    <row r="31" spans="1:7" ht="11.25" customHeight="1" x14ac:dyDescent="0.2">
      <c r="A31" s="20"/>
      <c r="C31" s="20"/>
      <c r="D31" s="47"/>
      <c r="E31" s="53"/>
      <c r="F31" s="57"/>
      <c r="G31" s="20"/>
    </row>
    <row r="32" spans="1:7" ht="18" customHeight="1" thickBot="1" x14ac:dyDescent="0.25">
      <c r="A32" s="20"/>
      <c r="B32" s="58" t="s">
        <v>70</v>
      </c>
      <c r="C32" s="20"/>
      <c r="D32" s="47"/>
      <c r="E32" s="53"/>
      <c r="F32" s="52"/>
      <c r="G32" s="20"/>
    </row>
    <row r="33" spans="1:7" ht="18" customHeight="1" thickBot="1" x14ac:dyDescent="0.25">
      <c r="A33" s="20"/>
      <c r="B33" s="250" t="s">
        <v>217</v>
      </c>
      <c r="C33" s="251"/>
      <c r="D33" s="251"/>
      <c r="E33" s="251"/>
      <c r="F33" s="251"/>
      <c r="G33" s="156">
        <f ca="1">'研究費ポイント算出表（様式3-1）'!J46</f>
        <v>0</v>
      </c>
    </row>
    <row r="34" spans="1:7" ht="11.25" customHeight="1" x14ac:dyDescent="0.2">
      <c r="A34" s="20"/>
      <c r="D34" s="47"/>
      <c r="E34" s="51"/>
      <c r="F34" s="51"/>
      <c r="G34" s="20"/>
    </row>
    <row r="35" spans="1:7" ht="18" customHeight="1" x14ac:dyDescent="0.2">
      <c r="A35" s="20"/>
      <c r="B35" s="59" t="s">
        <v>71</v>
      </c>
      <c r="G35" s="20"/>
    </row>
    <row r="36" spans="1:7" ht="17.149999999999999" customHeight="1" x14ac:dyDescent="0.2">
      <c r="B36" s="250" t="s">
        <v>218</v>
      </c>
      <c r="C36" s="251"/>
      <c r="D36" s="251"/>
      <c r="E36" s="251"/>
      <c r="F36" s="256"/>
      <c r="G36" s="157">
        <v>10000</v>
      </c>
    </row>
    <row r="37" spans="1:7" ht="17.149999999999999" customHeight="1" thickBot="1" x14ac:dyDescent="0.25">
      <c r="B37" s="252" t="s">
        <v>69</v>
      </c>
      <c r="C37" s="211"/>
      <c r="D37" s="211"/>
      <c r="E37" s="211"/>
      <c r="F37" s="211"/>
      <c r="G37" s="185"/>
    </row>
    <row r="38" spans="1:7" ht="17.149999999999999" customHeight="1" thickBot="1" x14ac:dyDescent="0.25">
      <c r="B38" s="263" t="s">
        <v>72</v>
      </c>
      <c r="C38" s="264"/>
      <c r="D38" s="264"/>
      <c r="E38" s="264"/>
      <c r="F38" s="265"/>
      <c r="G38" s="156">
        <f>G36*G37</f>
        <v>0</v>
      </c>
    </row>
    <row r="39" spans="1:7" ht="11.25" customHeight="1" x14ac:dyDescent="0.2">
      <c r="F39" s="18"/>
      <c r="G39" s="54"/>
    </row>
    <row r="40" spans="1:7" ht="17.149999999999999" customHeight="1" x14ac:dyDescent="0.2">
      <c r="B40" s="58" t="s">
        <v>66</v>
      </c>
      <c r="F40" s="18"/>
      <c r="G40" s="54"/>
    </row>
    <row r="41" spans="1:7" ht="17.149999999999999" customHeight="1" x14ac:dyDescent="0.2">
      <c r="B41" s="56" t="s">
        <v>269</v>
      </c>
      <c r="C41" s="199" t="s">
        <v>270</v>
      </c>
      <c r="D41" s="200"/>
      <c r="E41" s="200"/>
      <c r="F41" s="200"/>
      <c r="G41" s="201"/>
    </row>
    <row r="42" spans="1:7" ht="17.149999999999999" customHeight="1" x14ac:dyDescent="0.2">
      <c r="B42" s="56" t="s">
        <v>271</v>
      </c>
      <c r="C42" s="199" t="s">
        <v>272</v>
      </c>
      <c r="D42" s="200"/>
      <c r="E42" s="200"/>
      <c r="F42" s="200"/>
      <c r="G42" s="201"/>
    </row>
    <row r="43" spans="1:7" ht="30" customHeight="1" x14ac:dyDescent="0.2">
      <c r="B43" s="207" t="s">
        <v>306</v>
      </c>
      <c r="C43" s="266" t="s">
        <v>307</v>
      </c>
      <c r="D43" s="251"/>
      <c r="E43" s="251"/>
      <c r="F43" s="251"/>
      <c r="G43" s="256"/>
    </row>
    <row r="44" spans="1:7" ht="17.149999999999999" customHeight="1" x14ac:dyDescent="0.2">
      <c r="B44" s="56" t="s">
        <v>273</v>
      </c>
      <c r="C44" s="199" t="s">
        <v>274</v>
      </c>
      <c r="D44" s="200"/>
      <c r="E44" s="200"/>
      <c r="F44" s="200"/>
      <c r="G44" s="201"/>
    </row>
    <row r="45" spans="1:7" ht="17.149999999999999" customHeight="1" x14ac:dyDescent="0.2">
      <c r="B45" s="56" t="s">
        <v>275</v>
      </c>
      <c r="C45" s="199" t="s">
        <v>276</v>
      </c>
      <c r="D45" s="200"/>
      <c r="E45" s="200"/>
      <c r="F45" s="200"/>
      <c r="G45" s="201"/>
    </row>
    <row r="46" spans="1:7" ht="11.25" customHeight="1" x14ac:dyDescent="0.2">
      <c r="F46" s="18"/>
    </row>
    <row r="47" spans="1:7" ht="11.25" customHeight="1" x14ac:dyDescent="0.2">
      <c r="B47" s="59" t="s">
        <v>65</v>
      </c>
      <c r="F47" s="18"/>
    </row>
    <row r="48" spans="1:7" ht="11.25" customHeight="1" x14ac:dyDescent="0.2">
      <c r="B48" s="260"/>
      <c r="C48" s="261"/>
      <c r="D48" s="261"/>
      <c r="E48" s="261"/>
      <c r="F48" s="261"/>
      <c r="G48" s="262"/>
    </row>
    <row r="49" spans="2:7" ht="11.25" customHeight="1" x14ac:dyDescent="0.2">
      <c r="B49" s="257"/>
      <c r="C49" s="258"/>
      <c r="D49" s="258"/>
      <c r="E49" s="258"/>
      <c r="F49" s="258"/>
      <c r="G49" s="259"/>
    </row>
    <row r="50" spans="2:7" ht="15" customHeight="1" x14ac:dyDescent="0.2">
      <c r="C50"/>
      <c r="D50"/>
      <c r="E50"/>
      <c r="F50"/>
      <c r="G50"/>
    </row>
    <row r="51" spans="2:7" ht="15" customHeight="1" x14ac:dyDescent="0.2">
      <c r="B51" s="44" t="s">
        <v>122</v>
      </c>
      <c r="C51" s="66" t="s">
        <v>123</v>
      </c>
      <c r="D51" s="45"/>
      <c r="E51" s="90" t="s">
        <v>229</v>
      </c>
      <c r="F51" s="176" t="s">
        <v>43</v>
      </c>
    </row>
    <row r="52" spans="2:7" ht="11.25" customHeight="1" x14ac:dyDescent="0.2">
      <c r="B52" s="44"/>
      <c r="C52" s="66"/>
      <c r="D52" s="45"/>
      <c r="E52" s="90"/>
      <c r="F52" s="176"/>
    </row>
    <row r="53" spans="2:7" ht="13.5" customHeight="1" x14ac:dyDescent="0.2">
      <c r="E53" s="54"/>
      <c r="F53" s="89"/>
    </row>
  </sheetData>
  <sheetProtection algorithmName="SHA-512" hashValue="pyo4FWenxTY+JmXMZhbZXsSf0zQnHoxFdV6LilujhTzb4wZArfesUgLBEe8riiYX1YxiCMxnJZILywttjrJ+EQ==" saltValue="oHyRPRdff+EuPfOQhVoMHg==" spinCount="100000" sheet="1" objects="1" scenarios="1"/>
  <protectedRanges>
    <protectedRange sqref="G8" name="範囲1"/>
  </protectedRanges>
  <dataConsolidate/>
  <mergeCells count="19">
    <mergeCell ref="B49:G49"/>
    <mergeCell ref="B33:F33"/>
    <mergeCell ref="B48:G48"/>
    <mergeCell ref="B36:F36"/>
    <mergeCell ref="B37:F37"/>
    <mergeCell ref="B38:F38"/>
    <mergeCell ref="C43:G43"/>
    <mergeCell ref="D2:E2"/>
    <mergeCell ref="D6:E6"/>
    <mergeCell ref="B6:B7"/>
    <mergeCell ref="F6:F7"/>
    <mergeCell ref="C11:F11"/>
    <mergeCell ref="G6:G7"/>
    <mergeCell ref="C16:F16"/>
    <mergeCell ref="C21:F21"/>
    <mergeCell ref="C22:F22"/>
    <mergeCell ref="C23:F23"/>
    <mergeCell ref="C12:F12"/>
    <mergeCell ref="C15:F15"/>
  </mergeCells>
  <phoneticPr fontId="1"/>
  <dataValidations count="1">
    <dataValidation type="list" allowBlank="1" showInputMessage="1" showErrorMessage="1" sqref="G8" xr:uid="{0F655B48-203B-42D3-99F1-DCBEF305A29B}">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worksheet>
</file>